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mc:Choice Requires="x15">
      <x15ac:absPath xmlns:x15ac="http://schemas.microsoft.com/office/spreadsheetml/2010/11/ac" url="U:\Centro16571\Funding\Informes trimestrales\Informes salida\T003_ECBC Label\Template armonizado a nivel europeo\2017_06\Versiones web\"/>
    </mc:Choice>
  </mc:AlternateContent>
  <bookViews>
    <workbookView xWindow="0" yWindow="60" windowWidth="15600" windowHeight="11760" tabRatio="720"/>
  </bookViews>
  <sheets>
    <sheet name="Introduction" sheetId="22" r:id="rId1"/>
    <sheet name="FAQ" sheetId="27" state="hidden" r:id="rId2"/>
    <sheet name="A. HTT General" sheetId="25" r:id="rId3"/>
    <sheet name="B1. HTT Mortgage Assets" sheetId="9" r:id="rId4"/>
    <sheet name="B2. HTT Public Sector Assets" sheetId="26" state="hidden" r:id="rId5"/>
    <sheet name="B3. HTT Shipping Assets" sheetId="29" state="hidden" r:id="rId6"/>
    <sheet name="C. HTT Harmonised Glossary" sheetId="11" r:id="rId7"/>
    <sheet name="Disclaimer" sheetId="33" r:id="rId8"/>
  </sheets>
  <externalReferences>
    <externalReference r:id="rId9"/>
    <externalReference r:id="rId10"/>
    <externalReference r:id="rId11"/>
  </externalReferences>
  <definedNames>
    <definedName name="acceptable_use_policy" localSheetId="7">Disclaimer!#REF!</definedName>
    <definedName name="AmortisingTypes">[1]Lists!$E$56:$E$58</definedName>
    <definedName name="_xlnm.Print_Area" localSheetId="2">'A. HTT General'!$A$1:$G$362</definedName>
    <definedName name="_xlnm.Print_Area" localSheetId="3">'B1. HTT Mortgage Assets'!$A$1:$G$320</definedName>
    <definedName name="_xlnm.Print_Area" localSheetId="4">'B2. HTT Public Sector Assets'!$A$1:$G$178</definedName>
    <definedName name="_xlnm.Print_Area" localSheetId="5">'B3. HTT Shipping Assets'!$A$1:$G$210</definedName>
    <definedName name="_xlnm.Print_Area" localSheetId="6">'C. HTT Harmonised Glossary'!$A$1:$C$36</definedName>
    <definedName name="_xlnm.Print_Area" localSheetId="7">Disclaimer!$A$1:$A$170</definedName>
    <definedName name="_xlnm.Print_Area" localSheetId="1">FAQ!$A$1:$C$28</definedName>
    <definedName name="_xlnm.Print_Area" localSheetId="0">Introduction!$B$2:$J$39</definedName>
    <definedName name="Assets_Backing">[1]Lists!$G$32:$G$34</definedName>
    <definedName name="Commercial_Types">[1]Lists!$A$123:$A$140</definedName>
    <definedName name="CommercialCollateralTypes">[1]Lists!$A$55:$A$66</definedName>
    <definedName name="CountryList">[1]Lists!$A$6:$A$29</definedName>
    <definedName name="dat">#REF!</definedName>
    <definedName name="datos">#REF!</definedName>
    <definedName name="Debtor_Type">[1]Lists!$E$81:$E$85</definedName>
    <definedName name="Eligible_Ineligible">[1]Lists!$I$51:$I$52</definedName>
    <definedName name="Fixed_Floating">[1]Lists!$F$56:$F$57</definedName>
    <definedName name="France_Region">[1]Lists!$I$6:$I$31</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7">Disclaimer!$A$61</definedName>
    <definedName name="Input_PS_Overview">#REF!</definedName>
    <definedName name="Input_R_Transpose_PriorRanks">[1]Residential!$Y$279:$Y$283,[1]Residential!$W$279:$W$283,[1]Residential!$U$279:$U$283,[1]Residential!$S$279:$S$283,[1]Residential!$Q$279:$Q$283,[1]Residential!$O$279:$O$283,[1]Residential!$M$279:$M$283,[1]Residential!$K$279:$K$283,[1]Residential!$I$279:$I$283,[1]Residential!$G$279:$G$283,[1]Residential!$E$279:$E$283</definedName>
    <definedName name="IR_Type">[1]Lists!$I$34:$I$39</definedName>
    <definedName name="Moodys_Scale">[1]Lists!$A$99:$A$117</definedName>
    <definedName name="Nominal_NPV">[1]Lists!$I$48:$I$49</definedName>
    <definedName name="Performing2">[1]Lists!$E$70:$E$78</definedName>
    <definedName name="Prepayment">[1]Lists!$I$45:$I$46</definedName>
    <definedName name="Principal_repayment_Patern">[1]Lists!$I$56:$I$62</definedName>
    <definedName name="privacy_policy" localSheetId="7">Disclaimer!$A$136</definedName>
    <definedName name="PRP">'[1]Commercial Stratified'!$B$224:$B$230</definedName>
    <definedName name="PublicSectorOptions">[1]Lists!$K$35:$K$42</definedName>
    <definedName name="Static_Dynamic">[1]Lists!$I$41:$I$42</definedName>
    <definedName name="Swap_Profile">[1]Lists!$A$81:$A$83</definedName>
    <definedName name="Tenant_Weighting">[1]Lists!$E$102:$E$105</definedName>
    <definedName name="Timeframe_DSCR">[1]Lists!$A$91:$A$95</definedName>
    <definedName name="_xlnm.Print_Titles" localSheetId="7">Disclaimer!$2:$2</definedName>
    <definedName name="_xlnm.Print_Titles" localSheetId="1">FAQ!$4:$4</definedName>
    <definedName name="Value_Type">[1]Lists!$A$87:$A$89</definedName>
    <definedName name="Value_Type2">[1]Lists!$A$87:$A$88</definedName>
    <definedName name="Vencimiento">#REF!</definedName>
    <definedName name="Versions">[1]Lists!$A$69:$A$75</definedName>
    <definedName name="Yes_No">[1]Lists!$E$37:$E$38</definedName>
  </definedNames>
  <calcPr calcId="152511" calcMode="manual" calcOnSave="0"/>
</workbook>
</file>

<file path=xl/calcChain.xml><?xml version="1.0" encoding="utf-8"?>
<calcChain xmlns="http://schemas.openxmlformats.org/spreadsheetml/2006/main">
  <c r="C166" i="26" l="1"/>
  <c r="C150" i="26"/>
  <c r="C149" i="26"/>
  <c r="C148" i="26"/>
  <c r="C147" i="26"/>
  <c r="C124" i="26"/>
  <c r="C123" i="26"/>
  <c r="C122" i="26"/>
  <c r="C121" i="26"/>
  <c r="C120" i="26"/>
  <c r="C119" i="26"/>
  <c r="C118" i="26"/>
  <c r="C117" i="26"/>
  <c r="C116" i="26"/>
  <c r="C115" i="26"/>
  <c r="C114" i="26"/>
  <c r="C113" i="26"/>
  <c r="C112" i="26"/>
  <c r="C111" i="26"/>
  <c r="C110" i="26"/>
  <c r="C109" i="26"/>
  <c r="C108" i="26"/>
  <c r="C107" i="26"/>
  <c r="C106" i="26"/>
  <c r="C105" i="26"/>
  <c r="C104" i="26"/>
  <c r="C103" i="26"/>
  <c r="C172" i="26"/>
  <c r="C91" i="26"/>
  <c r="C90" i="26"/>
  <c r="C89" i="26"/>
  <c r="C88" i="26"/>
  <c r="C87" i="26"/>
  <c r="C86" i="26"/>
  <c r="C85" i="26"/>
  <c r="C84" i="26"/>
  <c r="C83" i="26"/>
  <c r="C82" i="26"/>
  <c r="C80" i="26"/>
  <c r="C79" i="26"/>
  <c r="C78" i="26"/>
  <c r="C76" i="26"/>
  <c r="C75" i="26"/>
  <c r="C74" i="26"/>
  <c r="C73" i="26"/>
  <c r="C72" i="26"/>
  <c r="C71" i="26"/>
  <c r="C70" i="26"/>
  <c r="C68" i="26"/>
  <c r="C67" i="26"/>
  <c r="C66" i="26"/>
  <c r="C65" i="26"/>
  <c r="C64" i="26"/>
  <c r="C63" i="26"/>
  <c r="C62" i="26"/>
  <c r="C60" i="26"/>
  <c r="C58" i="26"/>
  <c r="C57" i="26"/>
  <c r="C56" i="26"/>
  <c r="C55" i="26"/>
  <c r="C54" i="26"/>
  <c r="C53" i="26"/>
  <c r="C52" i="26"/>
  <c r="C51" i="26"/>
  <c r="C50" i="26"/>
  <c r="D26" i="26"/>
  <c r="C26" i="26"/>
  <c r="D25" i="26"/>
  <c r="C25" i="26"/>
  <c r="D24" i="26"/>
  <c r="C24" i="26"/>
  <c r="D23" i="26"/>
  <c r="C23" i="26"/>
  <c r="D22" i="26"/>
  <c r="C22" i="26"/>
  <c r="C19" i="26"/>
  <c r="C129" i="26" s="1"/>
  <c r="C10" i="26"/>
  <c r="C61" i="26" l="1"/>
  <c r="C137" i="26"/>
  <c r="C59" i="26"/>
  <c r="C130" i="26"/>
  <c r="C69" i="26"/>
  <c r="C138" i="26"/>
  <c r="C139" i="26"/>
  <c r="C39" i="26" l="1"/>
  <c r="D178" i="29" l="1"/>
  <c r="G181" i="29" s="1"/>
  <c r="C178" i="29"/>
  <c r="F182" i="29" s="1"/>
  <c r="D156" i="29"/>
  <c r="G159" i="29" s="1"/>
  <c r="C156" i="29"/>
  <c r="F160" i="29" s="1"/>
  <c r="D143" i="29"/>
  <c r="G142" i="29" s="1"/>
  <c r="C143" i="29"/>
  <c r="F142" i="29" s="1"/>
  <c r="C58" i="29"/>
  <c r="C54" i="29"/>
  <c r="C26" i="29"/>
  <c r="F135" i="29" l="1"/>
  <c r="G135" i="29"/>
  <c r="F177" i="29"/>
  <c r="F155" i="29"/>
  <c r="F161" i="29"/>
  <c r="F119" i="29"/>
  <c r="F150" i="29"/>
  <c r="G161" i="29"/>
  <c r="G119" i="29"/>
  <c r="G150" i="29"/>
  <c r="G172" i="29"/>
  <c r="F123" i="29"/>
  <c r="F151" i="29"/>
  <c r="G123" i="29"/>
  <c r="G154" i="29"/>
  <c r="G183" i="29"/>
  <c r="F173" i="29"/>
  <c r="F162" i="29"/>
  <c r="F174" i="29"/>
  <c r="F152" i="29"/>
  <c r="F170" i="29"/>
  <c r="G174" i="29"/>
  <c r="F179" i="29"/>
  <c r="F127" i="29"/>
  <c r="F148" i="29"/>
  <c r="G152" i="29"/>
  <c r="F157" i="29"/>
  <c r="G170" i="29"/>
  <c r="F175" i="29"/>
  <c r="G179" i="29"/>
  <c r="G127" i="29"/>
  <c r="G148" i="29"/>
  <c r="F153" i="29"/>
  <c r="G157" i="29"/>
  <c r="F171" i="29"/>
  <c r="G175" i="29"/>
  <c r="F180" i="29"/>
  <c r="F131" i="29"/>
  <c r="F149" i="29"/>
  <c r="G153" i="29"/>
  <c r="F158" i="29"/>
  <c r="G171" i="29"/>
  <c r="F176" i="29"/>
  <c r="G182" i="29"/>
  <c r="G131" i="29"/>
  <c r="G149" i="29"/>
  <c r="F154" i="29"/>
  <c r="G160" i="29"/>
  <c r="F172" i="29"/>
  <c r="G176" i="29"/>
  <c r="F183" i="29"/>
  <c r="F184" i="29"/>
  <c r="F120" i="29"/>
  <c r="F128" i="29"/>
  <c r="F140" i="29"/>
  <c r="G120" i="29"/>
  <c r="G124" i="29"/>
  <c r="G128" i="29"/>
  <c r="G132" i="29"/>
  <c r="G136" i="29"/>
  <c r="G140" i="29"/>
  <c r="G151" i="29"/>
  <c r="G155" i="29"/>
  <c r="G158" i="29"/>
  <c r="G162" i="29"/>
  <c r="G173" i="29"/>
  <c r="G177" i="29"/>
  <c r="G180" i="29"/>
  <c r="G184" i="29"/>
  <c r="F121" i="29"/>
  <c r="F125" i="29"/>
  <c r="F129" i="29"/>
  <c r="F133" i="29"/>
  <c r="F137" i="29"/>
  <c r="F141" i="29"/>
  <c r="F159" i="29"/>
  <c r="F181" i="29"/>
  <c r="F139" i="29"/>
  <c r="F124" i="29"/>
  <c r="F132" i="29"/>
  <c r="F136" i="29"/>
  <c r="G121" i="29"/>
  <c r="G125" i="29"/>
  <c r="G129" i="29"/>
  <c r="G133" i="29"/>
  <c r="G137" i="29"/>
  <c r="G141" i="29"/>
  <c r="F122" i="29"/>
  <c r="F126" i="29"/>
  <c r="F130" i="29"/>
  <c r="F134" i="29"/>
  <c r="F138" i="29"/>
  <c r="G139" i="29"/>
  <c r="G122" i="29"/>
  <c r="G126" i="29"/>
  <c r="G130" i="29"/>
  <c r="G134" i="29"/>
  <c r="G138" i="29"/>
  <c r="G156" i="29" l="1"/>
  <c r="F143" i="29"/>
  <c r="G178" i="29"/>
  <c r="F178" i="29"/>
  <c r="G143" i="29"/>
  <c r="F156" i="29"/>
  <c r="C151" i="26" l="1"/>
  <c r="C81" i="26"/>
  <c r="C77" i="26"/>
  <c r="C49" i="26"/>
  <c r="F153" i="26" l="1"/>
  <c r="F157" i="26"/>
  <c r="F154" i="26"/>
  <c r="F158" i="26"/>
  <c r="F155" i="26"/>
  <c r="F152" i="26"/>
  <c r="F156" i="26"/>
  <c r="F164" i="26"/>
  <c r="F163" i="26"/>
  <c r="F148" i="26" l="1"/>
  <c r="F149" i="26"/>
  <c r="C42" i="26"/>
  <c r="D37" i="26"/>
  <c r="G36" i="26" s="1"/>
  <c r="F40" i="26" l="1"/>
  <c r="F41" i="26"/>
  <c r="F39" i="26"/>
  <c r="G26" i="26"/>
  <c r="G27" i="26"/>
  <c r="G32" i="26"/>
  <c r="G23" i="26"/>
  <c r="G28" i="26"/>
  <c r="G33" i="26"/>
  <c r="F150" i="26"/>
  <c r="G22" i="26"/>
  <c r="G34" i="26"/>
  <c r="G30" i="26"/>
  <c r="F147" i="26"/>
  <c r="G24" i="26"/>
  <c r="G29" i="26"/>
  <c r="G35" i="26"/>
  <c r="G25" i="26"/>
  <c r="G31" i="26"/>
  <c r="F42" i="26" l="1"/>
  <c r="G37" i="26"/>
  <c r="F151" i="26"/>
  <c r="C37" i="26" l="1"/>
  <c r="F35" i="26" l="1"/>
  <c r="F33" i="26"/>
  <c r="F34" i="26"/>
  <c r="F29" i="26"/>
  <c r="F36" i="26"/>
  <c r="F30" i="26"/>
  <c r="F31" i="26"/>
  <c r="F24" i="26"/>
  <c r="F26" i="26"/>
  <c r="F27" i="26"/>
  <c r="F32" i="26"/>
  <c r="F25" i="26"/>
  <c r="F28" i="26"/>
  <c r="F22" i="26"/>
  <c r="F23" i="26"/>
  <c r="F37" i="26" l="1"/>
</calcChain>
</file>

<file path=xl/sharedStrings.xml><?xml version="1.0" encoding="utf-8"?>
<sst xmlns="http://schemas.openxmlformats.org/spreadsheetml/2006/main" count="2698" uniqueCount="1621">
  <si>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</si>
  <si>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</si>
  <si>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</si>
  <si>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</si>
  <si>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</si>
  <si>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</si>
  <si>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</si>
  <si>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</si>
  <si>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</si>
  <si>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</si>
  <si>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</si>
  <si>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</si>
  <si>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</si>
  <si>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</si>
  <si>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</si>
  <si>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</si>
  <si>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</si>
  <si>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</si>
  <si>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xml:space="preserve">Over-collateralisation (OC) </t>
  </si>
  <si>
    <t>≥  12 - ≤ 24 months</t>
  </si>
  <si>
    <t>≥ 24 - ≤ 36 months</t>
  </si>
  <si>
    <t>≥ 36 - ≤ 60 months</t>
  </si>
  <si>
    <t>≥ 60 months</t>
  </si>
  <si>
    <t>Legal</t>
  </si>
  <si>
    <t>Actual</t>
  </si>
  <si>
    <t>Cover Pool Composition</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</si>
  <si>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</si>
  <si>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</si>
  <si>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</si>
  <si>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</si>
  <si>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</si>
  <si>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</si>
  <si>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</si>
  <si>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</si>
  <si>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</si>
  <si>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</si>
  <si>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</si>
  <si>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</si>
  <si>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</si>
  <si>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</si>
  <si>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</si>
  <si>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</si>
  <si>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</si>
  <si>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</si>
  <si>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</si>
  <si>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</si>
  <si>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</si>
  <si>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</si>
  <si>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</si>
  <si>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</si>
  <si>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</si>
  <si>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</si>
  <si>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</si>
  <si>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</si>
  <si>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</si>
  <si>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</si>
  <si>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</si>
  <si>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</si>
  <si>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General Information</t>
  </si>
  <si>
    <t>EUR</t>
  </si>
  <si>
    <t>Covered Assets - Currency</t>
  </si>
  <si>
    <t>Substitute Assets - Type</t>
  </si>
  <si>
    <t>Substitute Assets - Country</t>
  </si>
  <si>
    <t>% Covered Bonds</t>
  </si>
  <si>
    <t>Number of Loans</t>
  </si>
  <si>
    <t xml:space="preserve">Bond List </t>
  </si>
  <si>
    <t>1. Basic Facts</t>
  </si>
  <si>
    <t>2. Regulatory Summary</t>
  </si>
  <si>
    <t>3. General Cover Pool / Covered Bond Information</t>
  </si>
  <si>
    <t>Property Type Information</t>
  </si>
  <si>
    <t>Breakdown by Interest Rate</t>
  </si>
  <si>
    <t>Breakdown by Repayment Type</t>
  </si>
  <si>
    <t>Up to 12months</t>
  </si>
  <si>
    <t>Non-Performing Loans</t>
  </si>
  <si>
    <t>Loan by Ranking</t>
  </si>
  <si>
    <t>Concentration Risks</t>
  </si>
  <si>
    <t>Breakdown by Type</t>
  </si>
  <si>
    <t>Breakdown by Type of Debtor</t>
  </si>
  <si>
    <t>Breakdown by Asset Type</t>
  </si>
  <si>
    <t>[Insert Definition Below]</t>
  </si>
  <si>
    <t>Interest Rate Types</t>
  </si>
  <si>
    <t>The definitions below reflect the national specificities</t>
  </si>
  <si>
    <t>Other definitions deemed relevant</t>
  </si>
  <si>
    <t xml:space="preserve">Loan Seasoning </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</si>
  <si>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</si>
  <si>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</si>
  <si>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</si>
  <si>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</si>
  <si>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</si>
  <si>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</si>
  <si>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            (ii)        Interest rate risk - covered pool:</t>
  </si>
  <si>
    <t>(ii)        Currency risk - covered pool:</t>
  </si>
  <si>
    <t xml:space="preserve">(iii)        Maturity structure of cover assets: </t>
  </si>
  <si>
    <t xml:space="preserve">(iii)        Maturity structure of covered bonds: </t>
  </si>
  <si>
    <t>Row</t>
  </si>
  <si>
    <t>Industry</t>
  </si>
  <si>
    <t>DKK</t>
  </si>
  <si>
    <t>SGD</t>
  </si>
  <si>
    <t>By buckets:</t>
  </si>
  <si>
    <t>CZK</t>
  </si>
  <si>
    <t>HKD</t>
  </si>
  <si>
    <t>Loan Size Information</t>
  </si>
  <si>
    <t>Weighted Average life (in years)</t>
  </si>
  <si>
    <t>Nominal (mn)</t>
  </si>
  <si>
    <t>Nominal [before hedging] (mn)</t>
  </si>
  <si>
    <t>Nominal [after hedging] (mn)</t>
  </si>
  <si>
    <t xml:space="preserve">Covered Bonds - Currency </t>
  </si>
  <si>
    <t>% Total [before]</t>
  </si>
  <si>
    <t>% Total [after]</t>
  </si>
  <si>
    <t>TBC at a country level</t>
  </si>
  <si>
    <t>Breakdown by type</t>
  </si>
  <si>
    <t xml:space="preserve">Covered Bonds - Breakdown by interest rate </t>
  </si>
  <si>
    <t>Non-Performing Loans (NPLs)</t>
  </si>
  <si>
    <t>Glossary - Standard Harmonised Items</t>
  </si>
  <si>
    <t>Glossary - Extra national and/or Issuer Items</t>
  </si>
  <si>
    <t>% NPLs</t>
  </si>
  <si>
    <t>Contractual (mn)</t>
  </si>
  <si>
    <t>Average loan size (000s)</t>
  </si>
  <si>
    <t>Domestic</t>
  </si>
  <si>
    <t>Eurozone</t>
  </si>
  <si>
    <t>European Union</t>
  </si>
  <si>
    <t>Belgium</t>
  </si>
  <si>
    <t>Bulgaria</t>
  </si>
  <si>
    <t>Denmark</t>
  </si>
  <si>
    <t>Estonia</t>
  </si>
  <si>
    <t>Finland</t>
  </si>
  <si>
    <t>Greece</t>
  </si>
  <si>
    <t>Ireland</t>
  </si>
  <si>
    <t>Italy</t>
  </si>
  <si>
    <t>Latvia</t>
  </si>
  <si>
    <t>Lithuania</t>
  </si>
  <si>
    <t>Luxembourg</t>
  </si>
  <si>
    <t>Malta</t>
  </si>
  <si>
    <t>Holland</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</si>
  <si>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</si>
  <si>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</si>
  <si>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</si>
  <si>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</si>
  <si>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</si>
  <si>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</si>
  <si>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</si>
  <si>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</si>
  <si>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</si>
  <si>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</si>
  <si>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</si>
  <si>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</si>
  <si>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</si>
  <si>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</si>
  <si>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</si>
  <si>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</si>
  <si>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</si>
  <si>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</si>
  <si>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</si>
  <si>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</si>
  <si>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</si>
  <si>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</si>
  <si>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</si>
  <si>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</si>
  <si>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 xml:space="preserve">Breakdown by Geography </t>
  </si>
  <si>
    <t>Breakdown by domestic regions</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</si>
  <si>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</si>
  <si>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</si>
  <si>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</si>
  <si>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</si>
  <si>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</si>
  <si>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</si>
  <si>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</si>
  <si>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</si>
  <si>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</si>
  <si>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</si>
  <si>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</si>
  <si>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</si>
  <si>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</si>
  <si>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</si>
  <si>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</si>
  <si>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</si>
  <si>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</si>
  <si>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</si>
  <si>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</si>
  <si>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</si>
  <si>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</si>
  <si>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</si>
  <si>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</si>
  <si>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</si>
  <si>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</si>
  <si>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</si>
  <si>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Please delete this tab once you have completed this file</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</si>
  <si>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</si>
  <si>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</si>
  <si>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</si>
  <si>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</si>
  <si>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</si>
  <si>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</si>
  <si>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</si>
  <si>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</si>
  <si>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</si>
  <si>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Reason for No Data</t>
  </si>
  <si>
    <t>Value</t>
  </si>
  <si>
    <t xml:space="preserve">Not applicable for the jurisdiction </t>
  </si>
  <si>
    <t>Not relevant for the issuer and/or CB programme at the present time</t>
  </si>
  <si>
    <t>Not available at the present time</t>
  </si>
  <si>
    <t xml:space="preserve">Liquid Assets </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</si>
  <si>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</si>
  <si>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</si>
  <si>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</si>
  <si>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</si>
  <si>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</si>
  <si>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</si>
  <si>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</si>
  <si>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</si>
  <si>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</si>
  <si>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</si>
  <si>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</si>
  <si>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</si>
  <si>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</si>
  <si>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</si>
  <si>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</si>
  <si>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</si>
  <si>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</si>
  <si>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</si>
  <si>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</si>
  <si>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</si>
  <si>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</si>
  <si>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</si>
  <si>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</si>
  <si>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</si>
  <si>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</si>
  <si>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</si>
  <si>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</si>
  <si>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</si>
  <si>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</si>
  <si>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</si>
  <si>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</si>
  <si>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</si>
  <si>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</si>
  <si>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</si>
  <si>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NPV assumptions (if relevant)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</si>
  <si>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</si>
  <si>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</si>
  <si>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</si>
  <si>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</si>
  <si>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</si>
  <si>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</si>
  <si>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</si>
  <si>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</si>
  <si>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</si>
  <si>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</si>
  <si>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</si>
  <si>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</si>
  <si>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</si>
  <si>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</si>
  <si>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</si>
  <si>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HG1</t>
  </si>
  <si>
    <t>HG2</t>
  </si>
  <si>
    <t>HG3</t>
  </si>
  <si>
    <t>HG4</t>
  </si>
  <si>
    <t>HG5</t>
  </si>
  <si>
    <t>HG6</t>
  </si>
  <si>
    <t>HG7</t>
  </si>
  <si>
    <t>HG8</t>
  </si>
  <si>
    <t>HG9</t>
  </si>
  <si>
    <t>HG10</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</si>
  <si>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</si>
  <si>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</si>
  <si>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</si>
  <si>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</si>
  <si>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Rating triggers</t>
  </si>
  <si>
    <t>Optional information e.g. Contact names</t>
  </si>
  <si>
    <t>Optional information e.g. Parent name</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</si>
  <si>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</si>
  <si>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</si>
  <si>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</si>
  <si>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</si>
  <si>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</si>
  <si>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</si>
  <si>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</si>
  <si>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</si>
  <si>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</si>
  <si>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</si>
  <si>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</si>
  <si>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</si>
  <si>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</si>
  <si>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</si>
  <si>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</si>
  <si>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</si>
  <si>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</si>
  <si>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</si>
  <si>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</si>
  <si>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</si>
  <si>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</si>
  <si>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</si>
  <si>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</si>
  <si>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</si>
  <si>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</si>
  <si>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</si>
  <si>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</si>
  <si>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</si>
  <si>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</si>
  <si>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</si>
  <si>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</si>
  <si>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</si>
  <si>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</si>
  <si>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</si>
  <si>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</si>
  <si>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</si>
  <si>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</si>
  <si>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</si>
  <si>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</si>
  <si>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</si>
  <si>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</si>
  <si>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Worksheet A: HTT General</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</si>
  <si>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</si>
  <si>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</si>
  <si>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</si>
  <si>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</si>
  <si>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</si>
  <si>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</si>
  <si>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</si>
  <si>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</si>
  <si>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</si>
  <si>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Cut-off date</t>
  </si>
  <si>
    <t>OHG1</t>
  </si>
  <si>
    <t>OHG2</t>
  </si>
  <si>
    <t>OHG3</t>
  </si>
  <si>
    <t>OHG4</t>
  </si>
  <si>
    <t>OHG5</t>
  </si>
  <si>
    <t>OHG6</t>
  </si>
  <si>
    <t>OHG7</t>
  </si>
  <si>
    <t>OHG8</t>
  </si>
  <si>
    <t>OHG9</t>
  </si>
  <si>
    <t>OHG10</t>
  </si>
  <si>
    <t>Derivatives &amp; Swaps</t>
  </si>
  <si>
    <t>Cover Pool Size [NPV] (mn)</t>
  </si>
  <si>
    <t>Outstanding Covered Bonds [NPV] (mn)</t>
  </si>
  <si>
    <t>OHG11</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</si>
  <si>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</si>
  <si>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</si>
  <si>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</si>
  <si>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</si>
  <si>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</si>
  <si>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</si>
  <si>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</si>
  <si>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</si>
  <si>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</si>
  <si>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</si>
  <si>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</si>
  <si>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HG11</t>
  </si>
  <si>
    <t>HG12</t>
  </si>
  <si>
    <t>HG13</t>
  </si>
  <si>
    <t>HG14</t>
  </si>
  <si>
    <t>HG15</t>
  </si>
  <si>
    <t>HG16</t>
  </si>
  <si>
    <t>OHG12</t>
  </si>
  <si>
    <t>OHG13</t>
  </si>
  <si>
    <t>OHG14</t>
  </si>
  <si>
    <t>Number of public sector exposures</t>
  </si>
  <si>
    <t>Size Information</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</si>
  <si>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</si>
  <si>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</si>
  <si>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</si>
  <si>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</si>
  <si>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</si>
  <si>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</si>
  <si>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</si>
  <si>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</si>
  <si>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</si>
  <si>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</si>
  <si>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</si>
  <si>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</si>
  <si>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</si>
  <si>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</si>
  <si>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</si>
  <si>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</si>
  <si>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Loan to Value (LTV) Information - INDEXED</t>
  </si>
  <si>
    <t xml:space="preserve">Loan to Value (LTV) Information - INDEXED </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</si>
  <si>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</si>
  <si>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</si>
  <si>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</si>
  <si>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</si>
  <si>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Loan to Value (LTV) Information - UNINDEXED</t>
  </si>
  <si>
    <t xml:space="preserve">Loan to Value (LTV) Information - UNINDEXED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</si>
  <si>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</si>
  <si>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</si>
  <si>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</si>
  <si>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</si>
  <si>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</si>
  <si>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</si>
  <si>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</si>
  <si>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 xml:space="preserve">The HTT contains 4 main worksheets (A, B1, B2 and C). The first worksheet (A) includes the HTT general information. The second worksheet (B1) presents the mortgage information. The third worksheet (B2) contains the public sector information. The fourth worksheet (C) represents the HTT glossary, which has a harmonised section across jurisdictionsat the top, but also a section for national specificities below. Any additional tabs (D, E, etc.), will contain the National Transparency Template (NTT) information where relevant. </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</si>
  <si>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</si>
  <si>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</si>
  <si>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</si>
  <si>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</si>
  <si>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</si>
  <si>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</si>
  <si>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</si>
  <si>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</si>
  <si>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</si>
  <si>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 xml:space="preserve">Breakdown by Geography / Country of Registration </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</si>
  <si>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</si>
  <si>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</si>
  <si>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</si>
  <si>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</si>
  <si>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S1</t>
  </si>
  <si>
    <t>OS2</t>
  </si>
  <si>
    <t>OS3</t>
  </si>
  <si>
    <t>OS4</t>
  </si>
  <si>
    <t>OS5</t>
  </si>
  <si>
    <t>OS6</t>
  </si>
  <si>
    <t>OS7</t>
  </si>
  <si>
    <t>S2</t>
  </si>
  <si>
    <t>OS8</t>
  </si>
  <si>
    <t>OS9</t>
  </si>
  <si>
    <t>OS10</t>
  </si>
  <si>
    <t>OS11</t>
  </si>
  <si>
    <t>OS12</t>
  </si>
  <si>
    <t>OS13</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</si>
  <si>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</si>
  <si>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</si>
  <si>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</si>
  <si>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</si>
  <si>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</si>
  <si>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</si>
  <si>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</si>
  <si>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</si>
  <si>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</si>
  <si>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</si>
  <si>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</si>
  <si>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</si>
  <si>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</si>
  <si>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</si>
  <si>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</si>
  <si>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</si>
  <si>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</si>
  <si>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</si>
  <si>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</si>
  <si>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</si>
  <si>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</si>
  <si>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</si>
  <si>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</si>
  <si>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</si>
  <si>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</si>
  <si>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</si>
  <si>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</si>
  <si>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</si>
  <si>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</si>
  <si>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</si>
  <si>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</si>
  <si>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</si>
  <si>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</si>
  <si>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</si>
  <si>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</si>
  <si>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</si>
  <si>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</si>
  <si>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</si>
  <si>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</si>
  <si>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</si>
  <si>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</si>
  <si>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</si>
  <si>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</si>
  <si>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OS14</t>
  </si>
  <si>
    <t>OS15</t>
  </si>
  <si>
    <t>OS16</t>
  </si>
  <si>
    <t>OS17</t>
  </si>
  <si>
    <t>OS18</t>
  </si>
  <si>
    <t>OS19</t>
  </si>
  <si>
    <t>OS20</t>
  </si>
  <si>
    <t>OS21</t>
  </si>
  <si>
    <t>OS22</t>
  </si>
  <si>
    <t>OS23</t>
  </si>
  <si>
    <t>S46</t>
  </si>
  <si>
    <t>S47</t>
  </si>
  <si>
    <t>S48</t>
  </si>
  <si>
    <t>OS24</t>
  </si>
  <si>
    <t>OS25</t>
  </si>
  <si>
    <t>OS26</t>
  </si>
  <si>
    <t>OS27</t>
  </si>
  <si>
    <t>OS28</t>
  </si>
  <si>
    <t>OS29</t>
  </si>
  <si>
    <t>S49</t>
  </si>
  <si>
    <t>S50</t>
  </si>
  <si>
    <t>S51</t>
  </si>
  <si>
    <t>OS30</t>
  </si>
  <si>
    <t>OS31</t>
  </si>
  <si>
    <t>OS32</t>
  </si>
  <si>
    <t>OS33</t>
  </si>
  <si>
    <t>OS34</t>
  </si>
  <si>
    <t>OS35</t>
  </si>
  <si>
    <t>S52</t>
  </si>
  <si>
    <t>S53</t>
  </si>
  <si>
    <t>S54</t>
  </si>
  <si>
    <t>S55</t>
  </si>
  <si>
    <t>S56</t>
  </si>
  <si>
    <t>OS36</t>
  </si>
  <si>
    <t>OS37</t>
  </si>
  <si>
    <t>OS38</t>
  </si>
  <si>
    <t>OS39</t>
  </si>
  <si>
    <t>S57</t>
  </si>
  <si>
    <t>OS40</t>
  </si>
  <si>
    <t>OS41</t>
  </si>
  <si>
    <t>OS42</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</si>
  <si>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</si>
  <si>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</si>
  <si>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</si>
  <si>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</si>
  <si>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</si>
  <si>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</si>
  <si>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</si>
  <si>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</si>
  <si>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</si>
  <si>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</si>
  <si>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</si>
  <si>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</si>
  <si>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</si>
  <si>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</si>
  <si>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</si>
  <si>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</si>
  <si>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</si>
  <si>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</si>
  <si>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</si>
  <si>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</si>
  <si>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</si>
  <si>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</si>
  <si>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</si>
  <si>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</si>
  <si>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</si>
  <si>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</si>
  <si>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</si>
  <si>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</si>
  <si>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</si>
  <si>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</si>
  <si>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</si>
  <si>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</si>
  <si>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</si>
  <si>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</si>
  <si>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</si>
  <si>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</si>
  <si>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OS52</t>
  </si>
  <si>
    <t>S94</t>
  </si>
  <si>
    <t>S95</t>
  </si>
  <si>
    <t>S96</t>
  </si>
  <si>
    <t>S97</t>
  </si>
  <si>
    <t>S98</t>
  </si>
  <si>
    <t>S99</t>
  </si>
  <si>
    <t>S100</t>
  </si>
  <si>
    <t>S101</t>
  </si>
  <si>
    <t>S102</t>
  </si>
  <si>
    <t>S103</t>
  </si>
  <si>
    <t>OS53</t>
  </si>
  <si>
    <t>OS54</t>
  </si>
  <si>
    <t>OS55</t>
  </si>
  <si>
    <t>OS56</t>
  </si>
  <si>
    <t>OS57</t>
  </si>
  <si>
    <t>OS58</t>
  </si>
  <si>
    <t>OS59</t>
  </si>
  <si>
    <t>OS60</t>
  </si>
  <si>
    <t>OS61</t>
  </si>
  <si>
    <t>S104</t>
  </si>
  <si>
    <t>S105</t>
  </si>
  <si>
    <t>S106</t>
  </si>
  <si>
    <t>S107</t>
  </si>
  <si>
    <t>S108</t>
  </si>
  <si>
    <t>S109</t>
  </si>
  <si>
    <t>S110</t>
  </si>
  <si>
    <t>S111</t>
  </si>
  <si>
    <t>S112</t>
  </si>
  <si>
    <t>S113</t>
  </si>
  <si>
    <t>S114</t>
  </si>
  <si>
    <t>S115</t>
  </si>
  <si>
    <t>S116</t>
  </si>
  <si>
    <t>S117</t>
  </si>
  <si>
    <t>S118</t>
  </si>
  <si>
    <t>S119</t>
  </si>
  <si>
    <t>S120</t>
  </si>
  <si>
    <t>OS62</t>
  </si>
  <si>
    <t>OS63</t>
  </si>
  <si>
    <t>OS64</t>
  </si>
  <si>
    <t>OS65</t>
  </si>
  <si>
    <t>OS1</t>
  </si>
  <si>
    <t>B3. Harmonised Transparency Template - Shipping Assets</t>
  </si>
  <si>
    <t>Breakdown by type of ship</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</si>
  <si>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</si>
  <si>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</si>
  <si>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</si>
  <si>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</si>
  <si>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</si>
  <si>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</si>
  <si>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</si>
  <si>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</si>
  <si>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</si>
  <si>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</si>
  <si>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</si>
  <si>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</si>
  <si>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</si>
  <si>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</si>
  <si>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</si>
  <si>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</si>
  <si>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</si>
  <si>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</si>
  <si>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</si>
  <si>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</si>
  <si>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</si>
  <si>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</si>
  <si>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</si>
  <si>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</si>
  <si>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</si>
  <si>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</si>
  <si>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</si>
  <si>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</si>
  <si>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</si>
  <si>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</si>
  <si>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</si>
  <si>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</si>
  <si>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</si>
  <si>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</si>
  <si>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t>
  </si>
  <si>
    <t>SPAIN</t>
  </si>
  <si>
    <t>CAIXABANK</t>
  </si>
  <si>
    <t>http://www.caixabank.com</t>
  </si>
  <si>
    <t>Y</t>
  </si>
  <si>
    <t>https://www.coveredbondlabel.com/issuer/31/</t>
  </si>
  <si>
    <t>USD</t>
  </si>
  <si>
    <t>GBP</t>
  </si>
  <si>
    <t>CHF</t>
  </si>
  <si>
    <t>AUD</t>
  </si>
  <si>
    <t>CAD</t>
  </si>
  <si>
    <t>MAPEOS</t>
  </si>
  <si>
    <t>ALEMANIA</t>
  </si>
  <si>
    <t>ESPAÑA</t>
  </si>
  <si>
    <t>4. Cover Pool Amortisation Profile</t>
  </si>
  <si>
    <t>Expected Upon Prepayments (mn)</t>
  </si>
  <si>
    <t>% Total Expected Upon Prepayments</t>
  </si>
  <si>
    <t>5. Maturity of Covered Bonds</t>
  </si>
  <si>
    <t>Initial Maturity  (mn)</t>
  </si>
  <si>
    <t>Extended Maturity (mn)</t>
  </si>
  <si>
    <t xml:space="preserve">% Total Initial Maturity </t>
  </si>
  <si>
    <t>% Total Extended Maturity</t>
  </si>
  <si>
    <t>NOK</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</si>
  <si>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</si>
  <si>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</si>
  <si>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</si>
  <si>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</si>
  <si>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</si>
  <si>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</si>
  <si>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</si>
  <si>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</si>
  <si>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</si>
  <si>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</si>
  <si>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</si>
  <si>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</si>
  <si>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</si>
  <si>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</si>
  <si>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</si>
  <si>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</si>
  <si>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</si>
  <si>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</si>
  <si>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</si>
  <si>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</si>
  <si>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</si>
  <si>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</si>
  <si>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</si>
  <si>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</si>
  <si>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</si>
  <si>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</si>
  <si>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</si>
  <si>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</si>
  <si>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</si>
  <si>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</si>
  <si>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</si>
  <si>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</si>
  <si>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</si>
  <si>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</si>
  <si>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</si>
  <si>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</si>
  <si>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</si>
  <si>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</si>
  <si>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</si>
  <si>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</si>
  <si>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</si>
  <si>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</si>
  <si>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</si>
  <si>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</si>
  <si>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</si>
  <si>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</si>
  <si>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</si>
  <si>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</si>
  <si>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</si>
  <si>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</si>
  <si>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</si>
  <si>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</si>
  <si>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</si>
  <si>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</si>
  <si>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</si>
  <si>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</si>
  <si>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</si>
  <si>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</si>
  <si>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</si>
  <si>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</si>
  <si>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</si>
  <si>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</si>
  <si>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</si>
  <si>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</si>
  <si>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</si>
  <si>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</si>
  <si>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</si>
  <si>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</si>
  <si>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</si>
  <si>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</si>
  <si>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</si>
  <si>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</si>
  <si>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</si>
  <si>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</si>
  <si>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</si>
  <si>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</si>
  <si>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</si>
  <si>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</si>
  <si>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</si>
  <si>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</si>
  <si>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</si>
  <si>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</si>
  <si>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</si>
  <si>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</si>
  <si>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</si>
  <si>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</si>
  <si>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</si>
  <si>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</si>
  <si>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</si>
  <si>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</si>
  <si>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</si>
  <si>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</si>
  <si>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</si>
  <si>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</si>
  <si>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</si>
  <si>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</si>
  <si>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</si>
  <si>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</si>
  <si>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</si>
  <si>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</si>
  <si>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</si>
  <si>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</si>
  <si>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</si>
  <si>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</si>
  <si>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</si>
  <si>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</si>
  <si>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</si>
  <si>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</si>
  <si>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</si>
  <si>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</si>
  <si>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</si>
  <si>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</si>
  <si>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</si>
  <si>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</si>
  <si>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</si>
  <si>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</si>
  <si>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</si>
  <si>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</si>
  <si>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</si>
  <si>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</si>
  <si>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</si>
  <si>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</si>
  <si>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</si>
  <si>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</si>
  <si>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</si>
  <si>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</si>
  <si>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</si>
  <si>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</si>
  <si>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</si>
  <si>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</si>
  <si>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</si>
  <si>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</si>
  <si>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</si>
  <si>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</si>
  <si>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</si>
  <si>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</si>
  <si>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</si>
  <si>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</si>
  <si>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</si>
  <si>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</si>
  <si>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</si>
  <si>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</si>
  <si>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</si>
  <si>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</si>
  <si>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</si>
  <si>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</si>
  <si>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</si>
  <si>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</si>
  <si>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</si>
  <si>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</si>
  <si>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</si>
  <si>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</si>
  <si>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</si>
  <si>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</si>
  <si>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</si>
  <si>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</si>
  <si>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</si>
  <si>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</si>
  <si>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</si>
  <si>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</si>
  <si>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</si>
  <si>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</si>
  <si>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</si>
  <si>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</si>
  <si>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</si>
  <si>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</si>
  <si>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</si>
  <si>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</si>
  <si>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</si>
  <si>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</si>
  <si>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</si>
  <si>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</si>
  <si>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</si>
  <si>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</si>
  <si>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</si>
  <si>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</si>
  <si>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</si>
  <si>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</si>
  <si>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</si>
  <si>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</si>
  <si>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</si>
  <si>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</si>
  <si>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</si>
  <si>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</si>
  <si>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</si>
  <si>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</si>
  <si>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</si>
  <si>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</si>
  <si>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</si>
  <si>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OG.3.11.1</t>
  </si>
  <si>
    <t>OG.3.11.2</t>
  </si>
  <si>
    <t>OG.3.11.3</t>
  </si>
  <si>
    <t>OG.3.11.4</t>
  </si>
  <si>
    <t>OG.3.11.5</t>
  </si>
  <si>
    <t>OG.3.11.6</t>
  </si>
  <si>
    <t>OG.3.11.7</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</si>
  <si>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</si>
  <si>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</si>
  <si>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</si>
  <si>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</si>
  <si>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</si>
  <si>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</si>
  <si>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</si>
  <si>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</si>
  <si>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</si>
  <si>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</si>
  <si>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</si>
  <si>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</si>
  <si>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</si>
  <si>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</si>
  <si>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</si>
  <si>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</si>
  <si>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</si>
  <si>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</si>
  <si>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</si>
  <si>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</si>
  <si>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</si>
  <si>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</si>
  <si>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</si>
  <si>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</si>
  <si>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</si>
  <si>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</si>
  <si>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</si>
  <si>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</si>
  <si>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</si>
  <si>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</si>
  <si>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</si>
  <si>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</si>
  <si>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</si>
  <si>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</si>
  <si>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</si>
  <si>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</si>
  <si>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</si>
  <si>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</si>
  <si>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</si>
  <si>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</si>
  <si>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</si>
  <si>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</si>
  <si>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</si>
  <si>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</si>
  <si>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</si>
  <si>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</si>
  <si>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</si>
  <si>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</si>
  <si>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</si>
  <si>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</si>
  <si>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</si>
  <si>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</si>
  <si>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</si>
  <si>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</si>
  <si>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</si>
  <si>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</si>
  <si>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</si>
  <si>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</si>
  <si>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</si>
  <si>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</si>
  <si>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</si>
  <si>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</si>
  <si>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</si>
  <si>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</si>
  <si>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</si>
  <si>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</si>
  <si>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</si>
  <si>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</si>
  <si>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</si>
  <si>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</si>
  <si>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</si>
  <si>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</si>
  <si>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</si>
  <si>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</si>
  <si>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</si>
  <si>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</si>
  <si>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</si>
  <si>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</si>
  <si>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</si>
  <si>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</si>
  <si>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</si>
  <si>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</si>
  <si>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</si>
  <si>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</si>
  <si>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</si>
  <si>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</si>
  <si>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</si>
  <si>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</si>
  <si>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</si>
  <si>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</si>
  <si>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</si>
  <si>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</si>
  <si>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</si>
  <si>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</si>
  <si>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</si>
  <si>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</si>
  <si>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</si>
  <si>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</si>
  <si>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</si>
  <si>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</si>
  <si>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</si>
  <si>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</si>
  <si>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</si>
  <si>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</si>
  <si>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</si>
  <si>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</si>
  <si>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</si>
  <si>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</si>
  <si>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</si>
  <si>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</si>
  <si>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</si>
  <si>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</si>
  <si>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</si>
  <si>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</si>
  <si>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</si>
  <si>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</si>
  <si>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</si>
  <si>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</si>
  <si>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</si>
  <si>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</si>
  <si>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</si>
  <si>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</si>
  <si>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</si>
  <si>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</si>
  <si>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</si>
  <si>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</si>
  <si>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</si>
  <si>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</si>
  <si>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</si>
  <si>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</si>
  <si>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</si>
  <si>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</si>
  <si>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</si>
  <si>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</si>
  <si>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</si>
  <si>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</si>
  <si>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</si>
  <si>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</si>
  <si>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</si>
  <si>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</si>
  <si>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</si>
  <si>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</si>
  <si>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</si>
  <si>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</si>
  <si>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</si>
  <si>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</si>
  <si>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</si>
  <si>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</si>
  <si>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</si>
  <si>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</si>
  <si>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</si>
  <si>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</si>
  <si>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</si>
  <si>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</si>
  <si>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</si>
  <si>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</si>
  <si>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</si>
  <si>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</si>
  <si>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</si>
  <si>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</si>
  <si>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</si>
  <si>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</si>
  <si>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</si>
  <si>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</si>
  <si>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</si>
  <si>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</si>
  <si>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</si>
  <si>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</si>
  <si>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</si>
  <si>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</si>
  <si>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</si>
  <si>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</si>
  <si>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</si>
  <si>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</si>
  <si>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</si>
  <si>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</si>
  <si>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</si>
  <si>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</si>
  <si>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</si>
  <si>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</si>
  <si>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</si>
  <si>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</si>
  <si>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</si>
  <si>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</si>
  <si>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</si>
  <si>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</si>
  <si>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</si>
  <si>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</si>
  <si>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</si>
  <si>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</si>
  <si>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</si>
  <si>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</si>
  <si>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</si>
  <si>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</si>
  <si>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</si>
  <si>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</si>
  <si>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</si>
  <si>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</si>
  <si>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</si>
  <si>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</si>
  <si>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</si>
  <si>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</si>
  <si>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</si>
  <si>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</si>
  <si>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</si>
  <si>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</si>
  <si>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</si>
  <si>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</si>
  <si>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</si>
  <si>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</si>
  <si>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</si>
  <si>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</si>
  <si>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</si>
  <si>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</si>
  <si>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</si>
  <si>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</si>
  <si>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</si>
  <si>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</si>
  <si>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</si>
  <si>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</si>
  <si>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</si>
  <si>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</si>
  <si>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</si>
  <si>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</si>
  <si>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</si>
  <si>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</si>
  <si>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</si>
  <si>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</si>
  <si>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</si>
  <si>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</si>
  <si>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</si>
  <si>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</si>
  <si>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</si>
  <si>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</si>
  <si>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</si>
  <si>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</si>
  <si>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</si>
  <si>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</si>
  <si>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</si>
  <si>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</si>
  <si>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</si>
  <si>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</si>
  <si>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</si>
  <si>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</si>
  <si>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</si>
  <si>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</si>
  <si>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</si>
  <si>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</si>
  <si>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</si>
  <si>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</si>
  <si>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</si>
  <si>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</si>
  <si>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</si>
  <si>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</si>
  <si>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</si>
  <si>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</si>
  <si>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</si>
  <si>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</si>
  <si>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</si>
  <si>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</si>
  <si>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</si>
  <si>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</si>
  <si>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</si>
  <si>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</si>
  <si>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</si>
  <si>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</si>
  <si>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</si>
  <si>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</si>
  <si>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</si>
  <si>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</si>
  <si>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</si>
  <si>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</si>
  <si>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</si>
  <si>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</si>
  <si>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</si>
  <si>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</si>
  <si>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</si>
  <si>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</si>
  <si>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</si>
  <si>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</si>
  <si>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</si>
  <si>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</si>
  <si>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</si>
  <si>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</si>
  <si>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</si>
  <si>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</si>
  <si>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</si>
  <si>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</si>
  <si>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</si>
  <si>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</si>
  <si>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</si>
  <si>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</si>
  <si>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</si>
  <si>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</si>
  <si>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</si>
  <si>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</si>
  <si>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</si>
  <si>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</si>
  <si>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</si>
  <si>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</si>
  <si>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</si>
  <si>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</si>
  <si>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</si>
  <si>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</si>
  <si>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</si>
  <si>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</si>
  <si>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</si>
  <si>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</si>
  <si>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</si>
  <si>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</si>
  <si>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</si>
  <si>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</si>
  <si>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</si>
  <si>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</si>
  <si>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</si>
  <si>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</si>
  <si>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</si>
  <si>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</si>
  <si>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</si>
  <si>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</si>
  <si>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</si>
  <si>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</si>
  <si>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</si>
  <si>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</si>
  <si>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</si>
  <si>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</si>
  <si>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</si>
  <si>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</si>
  <si>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</si>
  <si>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</si>
  <si>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</si>
  <si>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</si>
  <si>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</si>
  <si>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</si>
  <si>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</si>
  <si>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</si>
  <si>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</si>
  <si>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</si>
  <si>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</si>
  <si>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</si>
  <si>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</si>
  <si>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</si>
  <si>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</si>
  <si>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</si>
  <si>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</si>
  <si>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</si>
  <si>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</si>
  <si>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</si>
  <si>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</si>
  <si>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</si>
  <si>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</si>
  <si>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</si>
  <si>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</si>
  <si>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</si>
  <si>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</si>
  <si>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</si>
  <si>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</si>
  <si>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</si>
  <si>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</si>
  <si>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</si>
  <si>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</si>
  <si>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</si>
  <si>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</si>
  <si>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</si>
  <si>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</si>
  <si>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</si>
  <si>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</si>
  <si>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</si>
  <si>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</si>
  <si>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</si>
  <si>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</si>
  <si>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</si>
  <si>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</si>
  <si>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</si>
  <si>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</si>
  <si>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</si>
  <si>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</si>
  <si>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</si>
  <si>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</si>
  <si>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</si>
  <si>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</si>
  <si>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</si>
  <si>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</si>
  <si>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</si>
  <si>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</si>
  <si>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</si>
  <si>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</si>
  <si>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</si>
  <si>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</si>
  <si>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</si>
  <si>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</si>
  <si>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</si>
  <si>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</si>
  <si>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</si>
  <si>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</si>
  <si>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</si>
  <si>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</si>
  <si>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</si>
  <si>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</si>
  <si>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</si>
  <si>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</si>
  <si>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</si>
  <si>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</si>
  <si>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</si>
  <si>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</si>
  <si>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</si>
  <si>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</si>
  <si>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</si>
  <si>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Croatia</t>
  </si>
  <si>
    <t>Netherlands</t>
  </si>
  <si>
    <t>Buy-to-let/Non-owner occupied</t>
  </si>
  <si>
    <t>PS.8.1.1</t>
  </si>
  <si>
    <t>OPS.8.1.1</t>
  </si>
  <si>
    <t>OPS.8.1.2</t>
  </si>
  <si>
    <t>OPS.8.1.3</t>
  </si>
  <si>
    <t>OPS.8.1.4</t>
  </si>
  <si>
    <t>OPS.8.1.5</t>
  </si>
  <si>
    <t>OPS.8.1.6</t>
  </si>
  <si>
    <t>OPS.8.1.7</t>
  </si>
  <si>
    <t>PS.8.2.1</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</si>
  <si>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</si>
  <si>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</si>
  <si>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</si>
  <si>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</si>
  <si>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</si>
  <si>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</si>
  <si>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</si>
  <si>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</si>
  <si>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</si>
  <si>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</si>
  <si>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</si>
  <si>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</si>
  <si>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</si>
  <si>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</si>
  <si>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</si>
  <si>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</si>
  <si>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</si>
  <si>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</si>
  <si>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</si>
  <si>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</si>
  <si>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</si>
  <si>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</si>
  <si>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</si>
  <si>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</si>
  <si>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</si>
  <si>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</si>
  <si>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</si>
  <si>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</si>
  <si>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</si>
  <si>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</si>
  <si>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</si>
  <si>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</si>
  <si>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</si>
  <si>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</si>
  <si>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</si>
  <si>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</si>
  <si>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</si>
  <si>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</si>
  <si>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</si>
  <si>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</si>
  <si>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</si>
  <si>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</si>
  <si>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</si>
  <si>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</si>
  <si>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</si>
  <si>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</si>
  <si>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</si>
  <si>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</si>
  <si>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</si>
  <si>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</si>
  <si>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</si>
  <si>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</si>
  <si>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</si>
  <si>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</si>
  <si>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</si>
  <si>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</si>
  <si>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</si>
  <si>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</si>
  <si>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</si>
  <si>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</si>
  <si>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</si>
  <si>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</si>
  <si>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</si>
  <si>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</si>
  <si>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</si>
  <si>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</si>
  <si>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</si>
  <si>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</si>
  <si>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</si>
  <si>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</si>
  <si>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</si>
  <si>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</si>
  <si>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</si>
  <si>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</si>
  <si>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</si>
  <si>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</si>
  <si>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</si>
  <si>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</si>
  <si>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</si>
  <si>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</si>
  <si>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</si>
  <si>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</si>
  <si>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</si>
  <si>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</si>
  <si>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</si>
  <si>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</si>
  <si>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</si>
  <si>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</si>
  <si>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</si>
  <si>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</si>
  <si>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</si>
  <si>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</si>
  <si>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</si>
  <si>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</si>
  <si>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</si>
  <si>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</si>
  <si>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</si>
  <si>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</si>
  <si>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</si>
  <si>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</si>
  <si>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</si>
  <si>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</si>
  <si>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</si>
  <si>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</si>
  <si>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</si>
  <si>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</si>
  <si>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</si>
  <si>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</si>
  <si>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</si>
  <si>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</si>
  <si>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</si>
  <si>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</si>
  <si>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</si>
  <si>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</si>
  <si>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</si>
  <si>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</si>
  <si>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</si>
  <si>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</si>
  <si>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</si>
  <si>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</si>
  <si>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</si>
  <si>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</si>
  <si>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</si>
  <si>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</si>
  <si>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</si>
  <si>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</si>
  <si>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</si>
  <si>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</si>
  <si>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</si>
  <si>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</si>
  <si>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</si>
  <si>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</si>
  <si>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</si>
  <si>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</si>
  <si>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</si>
  <si>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</si>
  <si>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</si>
  <si>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</si>
  <si>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</si>
  <si>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</si>
  <si>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</si>
  <si>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</si>
  <si>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</si>
  <si>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</si>
  <si>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</si>
  <si>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</si>
  <si>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</si>
  <si>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</si>
  <si>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</si>
  <si>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    of which up to 1mn euros</t>
  </si>
  <si>
    <t>    of which more than 1mn euros up to 10mn euros</t>
  </si>
  <si>
    <t>    of which more than 10mn euros up to 20mn euros</t>
  </si>
  <si>
    <t>    of which more than 20mn euros up to 50mn euros</t>
  </si>
  <si>
    <t>    of which more than 50mn euros</t>
  </si>
  <si>
    <t>Eligible OC (%)</t>
  </si>
  <si>
    <t>HOLANDA</t>
  </si>
  <si>
    <t>POLONIA</t>
  </si>
  <si>
    <t>CATALUNYA</t>
  </si>
  <si>
    <t>ANDALUCIA</t>
  </si>
  <si>
    <t>COMUNIDAD DE MADRID</t>
  </si>
  <si>
    <t>COMUNIDAD VALENCIANA</t>
  </si>
  <si>
    <t>Riesgo estatal</t>
  </si>
  <si>
    <t>COMUNIDAD FORAL DE NAVARRA</t>
  </si>
  <si>
    <t>BALEARES</t>
  </si>
  <si>
    <t>CANARIAS</t>
  </si>
  <si>
    <t>PAIS VASCO</t>
  </si>
  <si>
    <t>CASTILLA Y LEON</t>
  </si>
  <si>
    <t>ARAGON</t>
  </si>
  <si>
    <t>CASTILLA-LA MANCHA</t>
  </si>
  <si>
    <t>PRINCIPADO DE ASTURIAS</t>
  </si>
  <si>
    <t>CANTABRIA</t>
  </si>
  <si>
    <t>EXTREMADURA</t>
  </si>
  <si>
    <t>REGION DE MURCIA</t>
  </si>
  <si>
    <t>GALICIA</t>
  </si>
  <si>
    <t>LA RIOJA</t>
  </si>
  <si>
    <t>CEUTA</t>
  </si>
  <si>
    <t>Extranjero</t>
  </si>
  <si>
    <t>MELILLA</t>
  </si>
  <si>
    <t>Non-Spain</t>
  </si>
  <si>
    <t>Central Government Risk</t>
  </si>
  <si>
    <t>Fijo o fijo con variable a &gt; 5 años</t>
  </si>
  <si>
    <t>Variable (sin Caps)</t>
  </si>
  <si>
    <t>(en blanco)</t>
  </si>
  <si>
    <t>AMORTIZACIÿN FRANCESA</t>
  </si>
  <si>
    <t>AMORTIZACIÿN LINEAL</t>
  </si>
  <si>
    <t>BULLET (no se amortiza el principal hasta el vencimiento del préstamo)</t>
  </si>
  <si>
    <t>OTRO TIPO DE AMORTIZACIÿN</t>
  </si>
  <si>
    <t>Central Government</t>
  </si>
  <si>
    <t>Regional Government</t>
  </si>
  <si>
    <t>Local Government</t>
  </si>
  <si>
    <t>Rest (public companies / others)</t>
  </si>
  <si>
    <t>NO</t>
  </si>
  <si>
    <t>CaixaBank</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</si>
  <si>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</si>
  <si>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</si>
  <si>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</si>
  <si>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</si>
  <si>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</si>
  <si>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</si>
  <si>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</si>
  <si>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</si>
  <si>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</si>
  <si>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</si>
  <si>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</si>
  <si>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</si>
  <si>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</si>
  <si>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</si>
  <si>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</si>
  <si>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</si>
  <si>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</si>
  <si>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</si>
  <si>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</si>
  <si>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</si>
  <si>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</si>
  <si>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</si>
  <si>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</si>
  <si>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</si>
  <si>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</si>
  <si>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</si>
  <si>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</si>
  <si>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</si>
  <si>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</si>
  <si>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</si>
  <si>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</si>
  <si>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</si>
  <si>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</si>
  <si>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</si>
  <si>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</si>
  <si>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</si>
  <si>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</si>
  <si>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</si>
  <si>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</si>
  <si>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</si>
  <si>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</si>
  <si>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</si>
  <si>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</si>
  <si>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</si>
  <si>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</si>
  <si>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</si>
  <si>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</si>
  <si>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</si>
  <si>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</si>
  <si>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</si>
  <si>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</si>
  <si>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</si>
  <si>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</si>
  <si>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</si>
  <si>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</si>
  <si>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</si>
  <si>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</si>
  <si>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</si>
  <si>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</si>
  <si>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</si>
  <si>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</si>
  <si>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</si>
  <si>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</si>
  <si>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</si>
  <si>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</si>
  <si>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</si>
  <si>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</si>
  <si>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</si>
  <si>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</si>
  <si>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</si>
  <si>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</si>
  <si>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</si>
  <si>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</si>
  <si>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</si>
  <si>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</si>
  <si>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</si>
  <si>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</si>
  <si>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</si>
  <si>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</si>
  <si>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</si>
  <si>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</si>
  <si>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</si>
  <si>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</si>
  <si>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</si>
  <si>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</si>
  <si>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</si>
  <si>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</si>
  <si>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</si>
  <si>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</si>
  <si>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</si>
  <si>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</si>
  <si>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</si>
  <si>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</si>
  <si>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</si>
  <si>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</si>
  <si>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</si>
  <si>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</si>
  <si>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</si>
  <si>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</si>
  <si>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</si>
  <si>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</si>
  <si>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</si>
  <si>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</si>
  <si>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</si>
  <si>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</si>
  <si>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</si>
  <si>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</si>
  <si>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</si>
  <si>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</si>
  <si>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</si>
  <si>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</si>
  <si>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</si>
  <si>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</si>
  <si>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</si>
  <si>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</si>
  <si>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</si>
  <si>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</si>
  <si>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</si>
  <si>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</si>
  <si>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</si>
  <si>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</si>
  <si>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</si>
  <si>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</si>
  <si>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</si>
  <si>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</si>
  <si>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</si>
  <si>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</si>
  <si>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</si>
  <si>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</si>
  <si>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</si>
  <si>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</si>
  <si>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</si>
  <si>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</si>
  <si>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</si>
  <si>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</si>
  <si>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</si>
  <si>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</si>
  <si>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</si>
  <si>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</si>
  <si>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</si>
  <si>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</si>
  <si>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</si>
  <si>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</si>
  <si>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</si>
  <si>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</si>
  <si>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</si>
  <si>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</si>
  <si>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</si>
  <si>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</si>
  <si>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</si>
  <si>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</si>
  <si>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</si>
  <si>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</si>
  <si>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</si>
  <si>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</si>
  <si>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</si>
  <si>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</si>
  <si>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</si>
  <si>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</si>
  <si>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</si>
  <si>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</si>
  <si>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</si>
  <si>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</si>
  <si>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48 for Public Sector Assets</t>
  </si>
  <si>
    <t>156 for Residential Mortgage Assets</t>
  </si>
  <si>
    <t>238 for Commercial Mortgage Assets</t>
  </si>
  <si>
    <t>18 for Public Sector Assets</t>
  </si>
  <si>
    <t>119 for Mortgage Assets</t>
  </si>
  <si>
    <t>128 for Public Sector Assets</t>
  </si>
  <si>
    <t>17 for Harmonised Glossary</t>
  </si>
  <si>
    <t>149 for Mortgage Assets</t>
  </si>
  <si>
    <t>165 for Public Sector Assets</t>
  </si>
  <si>
    <t>Reporting Date: 30/06/2017</t>
  </si>
  <si>
    <t>Cut-off Date: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</si>
</sst>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_(* #,##0.00_);_(* \(#,##0.00\);_(* &quot;-&quot;??_);_(@_)"/>
    <numFmt numFmtId="166" formatCode="_-* #,##0.0\ _€_-;\-* #,##0.0\ _€_-;_-* &quot;-&quot;??\ _€_-;_-@_-"/>
    <numFmt numFmtId="167" formatCode="_-* #,##0\ _€_-;\-* #,##0\ _€_-;_-* &quot;-&quot;??\ _€_-;_-@_-"/>
    <numFmt numFmtId="168" formatCode="0.0%"/>
    <numFmt numFmtId="169" formatCode="0.0"/>
  </numFmts>
  <fonts count="47">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u/>
      <sz val="7.5"/>
      <color indexed="12"/>
      <name val="Arial"/>
      <family val="2"/>
    </font>
    <font>
      <sz val="11"/>
      <color indexed="8"/>
      <name val="Calibri"/>
      <family val="2"/>
    </font>
    <font>
      <sz val="11"/>
      <color theme="1"/>
      <name val="Calibri"/>
      <family val="2"/>
    </font>
    <font>
      <sz val="10"/>
      <name val="Times New Roman"/>
      <family val="1"/>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26">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0" borderId="0"/>
    <xf numFmtId="165"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0" fontId="2" fillId="0" borderId="0"/>
    <xf numFmtId="0" fontId="36" fillId="0" borderId="0"/>
    <xf numFmtId="9" fontId="37" fillId="0" borderId="0" applyFont="0" applyFill="0" applyBorder="0" applyAlignment="0" applyProtection="0"/>
    <xf numFmtId="43" fontId="1" fillId="0" borderId="0" applyFont="0" applyFill="0" applyBorder="0" applyAlignment="0" applyProtection="0"/>
  </cellStyleXfs>
  <cellXfs count="193">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3" fontId="0" fillId="0" borderId="0" xfId="0" applyNumberFormat="1" applyFont="1" applyFill="1" applyBorder="1" applyAlignment="1">
      <alignment horizontal="center"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10" fillId="8"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167" fontId="8" fillId="0" borderId="0" xfId="125" applyNumberFormat="1" applyFont="1" applyFill="1" applyBorder="1" applyAlignment="1">
      <alignment horizontal="center" vertical="center" wrapText="1"/>
    </xf>
    <xf numFmtId="167" fontId="8" fillId="0" borderId="0" xfId="125" applyNumberFormat="1" applyFont="1" applyFill="1" applyBorder="1" applyAlignment="1">
      <alignment vertical="center" wrapText="1"/>
    </xf>
    <xf numFmtId="16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66" fontId="8" fillId="0" borderId="0" xfId="125" applyNumberFormat="1" applyFont="1" applyFill="1" applyBorder="1" applyAlignment="1">
      <alignment vertical="center" wrapText="1"/>
    </xf>
    <xf numFmtId="169" fontId="8" fillId="0" borderId="0" xfId="0" applyNumberFormat="1" applyFont="1" applyFill="1" applyBorder="1" applyAlignment="1">
      <alignment horizontal="center" vertical="center" wrapText="1"/>
    </xf>
    <xf numFmtId="168" fontId="8"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26" fillId="0" borderId="0" xfId="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3" fontId="8" fillId="0" borderId="0" xfId="125" quotePrefix="1" applyFont="1" applyFill="1" applyBorder="1" applyAlignment="1">
      <alignment horizontal="center" vertical="center" wrapText="1"/>
    </xf>
    <xf numFmtId="167" fontId="8" fillId="0" borderId="0" xfId="125" quotePrefix="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3" fillId="0" borderId="0" xfId="1" applyFont="1" applyFill="1" applyBorder="1" applyAlignment="1">
      <alignment horizontal="center" vertical="center" wrapText="1"/>
    </xf>
    <xf numFmtId="9" fontId="10" fillId="6" borderId="0" xfId="1"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vertical="center" wrapText="1"/>
    </xf>
    <xf numFmtId="0" fontId="40" fillId="0" borderId="0" xfId="0" applyFont="1" applyAlignment="1">
      <alignment horizontal="left" vertical="center" wrapText="1"/>
    </xf>
    <xf numFmtId="0" fontId="41" fillId="0" borderId="0" xfId="0" applyFont="1" applyFill="1" applyAlignment="1">
      <alignment wrapText="1"/>
    </xf>
    <xf numFmtId="0" fontId="39" fillId="0" borderId="0" xfId="0" applyFont="1" applyAlignment="1">
      <alignment horizontal="left" vertical="center" wrapText="1"/>
    </xf>
    <xf numFmtId="0" fontId="43"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wrapText="1"/>
    </xf>
    <xf numFmtId="0" fontId="41" fillId="0" borderId="0" xfId="0" applyFont="1" applyAlignment="1">
      <alignment vertical="center" wrapText="1"/>
    </xf>
    <xf numFmtId="0" fontId="45" fillId="0" borderId="0" xfId="0" applyFont="1" applyAlignment="1">
      <alignment vertical="center" wrapText="1"/>
    </xf>
    <xf numFmtId="0" fontId="41" fillId="0" borderId="0" xfId="0" applyFont="1" applyAlignment="1">
      <alignment wrapText="1"/>
    </xf>
    <xf numFmtId="0" fontId="44" fillId="0" borderId="0" xfId="0" applyFont="1" applyAlignment="1">
      <alignment vertical="center" wrapText="1"/>
    </xf>
    <xf numFmtId="0" fontId="44" fillId="0" borderId="0" xfId="0" applyFont="1" applyFill="1" applyAlignment="1">
      <alignment wrapText="1"/>
    </xf>
    <xf numFmtId="9" fontId="8" fillId="7" borderId="0" xfId="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4" fillId="9" borderId="0" xfId="116" applyFont="1" applyFill="1" applyBorder="1" applyAlignment="1">
      <alignment horizontal="center"/>
    </xf>
    <xf numFmtId="0" fontId="24" fillId="9" borderId="0" xfId="116" applyFont="1" applyFill="1" applyAlignment="1"/>
    <xf numFmtId="0" fontId="13" fillId="0" borderId="0" xfId="0" applyFont="1" applyAlignment="1">
      <alignment horizontal="left"/>
    </xf>
    <xf numFmtId="0" fontId="30" fillId="0" borderId="0" xfId="0" applyFont="1" applyAlignment="1">
      <alignment horizontal="left"/>
    </xf>
  </cellXfs>
  <cellStyles count="126">
    <cellStyle name="Comma 2" xfId="113"/>
    <cellStyle name="Hipervínculo" xfId="116"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yperlink_PbP" xfId="117"/>
    <cellStyle name="l]_x000d__x000a_Path=M:\RIOCEN01_x000d__x000a_Name=Carlos Emilio Brousse_x000d__x000a_DDEApps=nsf,nsg,nsh,ntf,ns2,ors,org_x000d__x000a_SmartIcons=Todos_x000d__x000a_" xfId="118"/>
    <cellStyle name="Millares" xfId="125" builtinId="3"/>
    <cellStyle name="Millares 2" xfId="119"/>
    <cellStyle name="Millares 3" xfId="120"/>
    <cellStyle name="Millares 8" xfId="121"/>
    <cellStyle name="Normal" xfId="0" builtinId="0"/>
    <cellStyle name="Normal 2" xfId="114"/>
    <cellStyle name="Normal 2 2" xfId="122"/>
    <cellStyle name="Normal 3" xfId="3"/>
    <cellStyle name="Normal 3 4" xfId="123"/>
    <cellStyle name="Normal 4" xfId="2"/>
    <cellStyle name="Normal 7" xfId="115"/>
    <cellStyle name="Porcentaje" xfId="1" builtinId="5"/>
    <cellStyle name="Porcentual 5" xfId="124"/>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2.png"/>
</Relationships>

</file>

<file path=xl/drawings/_rels/drawing3.xml.rels><?xml version="1.0" encoding="UTF-8"?>

<Relationships xmlns="http://schemas.openxmlformats.org/package/2006/relationships">
  <Relationship Id="rId1" Type="http://schemas.openxmlformats.org/officeDocument/2006/relationships/image" Target="../media/image2.png"/>
</Relationships>

</file>

<file path=xl/drawings/_rels/drawing4.xml.rels><?xml version="1.0" encoding="UTF-8"?>

<Relationships xmlns="http://schemas.openxmlformats.org/package/2006/relationships">
  <Relationship Id="rId1" Type="http://schemas.openxmlformats.org/officeDocument/2006/relationships/image" Target="../media/image2.png"/>
</Relationships>

</file>

<file path=xl/drawings/_rels/drawing5.xml.rels><?xml version="1.0" encoding="UTF-8"?>

<Relationships xmlns="http://schemas.openxmlformats.org/package/2006/relationships">
  <Relationship Id="rId1" Type="http://schemas.openxmlformats.org/officeDocument/2006/relationships/image" Target="../media/image2.png"/>
</Relationships>

</file>

<file path=xl/drawings/_rels/drawing6.xml.rels><?xml version="1.0" encoding="UTF-8"?>

<Relationships xmlns="http://schemas.openxmlformats.org/package/2006/relationships">
  <Relationship Id="rId1" Type="http://schemas.openxmlformats.org/officeDocument/2006/relationships/image" Target="../media/image2.png"/>
</Relationships>

</file>

<file path=xl/drawings/_rels/drawing7.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7810500</xdr:colOff>
      <xdr:row>0</xdr:row>
      <xdr:rowOff>0</xdr:rowOff>
    </xdr:from>
    <xdr:to>
      <xdr:col>3</xdr:col>
      <xdr:colOff>759</xdr:colOff>
      <xdr:row>1</xdr:row>
      <xdr:rowOff>235459</xdr:rowOff>
    </xdr:to>
    <xdr:pic>
      <xdr:nvPicPr>
        <xdr:cNvPr id="2" name="Picture 1"/>
        <xdr:cNvPicPr>
          <a:picLocks noChangeAspect="1"/>
        </xdr:cNvPicPr>
      </xdr:nvPicPr>
      <xdr:blipFill>
        <a:blip xmlns:r="http://schemas.openxmlformats.org/officeDocument/2006/relationships" r:embed="rId1"/>
        <a:stretch>
          <a:fillRect/>
        </a:stretch>
      </xdr:blipFill>
      <xdr:spPr>
        <a:xfrm>
          <a:off x="9296400" y="0"/>
          <a:ext cx="862772" cy="6355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1899348</xdr:colOff>
      <xdr:row>0</xdr:row>
      <xdr:rowOff>65314</xdr:rowOff>
    </xdr:from>
    <xdr:to>
      <xdr:col>6</xdr:col>
      <xdr:colOff>2714495</xdr:colOff>
      <xdr:row>2</xdr:row>
      <xdr:rowOff>99387</xdr:rowOff>
    </xdr:to>
    <xdr:pic>
      <xdr:nvPicPr>
        <xdr:cNvPr id="2" name="Picture 1"/>
        <xdr:cNvPicPr>
          <a:picLocks noChangeAspect="1"/>
        </xdr:cNvPicPr>
      </xdr:nvPicPr>
      <xdr:blipFill>
        <a:blip xmlns:r="http://schemas.openxmlformats.org/officeDocument/2006/relationships" r:embed="rId1"/>
        <a:stretch>
          <a:fillRect/>
        </a:stretch>
      </xdr:blipFill>
      <xdr:spPr>
        <a:xfrm>
          <a:off x="16295286" y="65314"/>
          <a:ext cx="862772" cy="633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707571</xdr:colOff>
      <xdr:row>0</xdr:row>
      <xdr:rowOff>0</xdr:rowOff>
    </xdr:from>
    <xdr:to>
      <xdr:col>6</xdr:col>
      <xdr:colOff>1570343</xdr:colOff>
      <xdr:row>2</xdr:row>
      <xdr:rowOff>47680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13396988" y="0"/>
          <a:ext cx="862772" cy="6509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1809749</xdr:colOff>
      <xdr:row>0</xdr:row>
      <xdr:rowOff>54429</xdr:rowOff>
    </xdr:from>
    <xdr:to>
      <xdr:col>6</xdr:col>
      <xdr:colOff>2672521</xdr:colOff>
      <xdr:row>2</xdr:row>
      <xdr:rowOff>102109</xdr:rowOff>
    </xdr:to>
    <xdr:pic>
      <xdr:nvPicPr>
        <xdr:cNvPr id="2" name="Picture 1"/>
        <xdr:cNvPicPr>
          <a:picLocks noChangeAspect="1"/>
        </xdr:cNvPicPr>
      </xdr:nvPicPr>
      <xdr:blipFill>
        <a:blip xmlns:r="http://schemas.openxmlformats.org/officeDocument/2006/relationships" r:embed="rId1"/>
        <a:stretch>
          <a:fillRect/>
        </a:stretch>
      </xdr:blipFill>
      <xdr:spPr>
        <a:xfrm>
          <a:off x="16244206" y="54429"/>
          <a:ext cx="862772" cy="6355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1755321</xdr:colOff>
      <xdr:row>0</xdr:row>
      <xdr:rowOff>0</xdr:rowOff>
    </xdr:from>
    <xdr:to>
      <xdr:col>6</xdr:col>
      <xdr:colOff>2618093</xdr:colOff>
      <xdr:row>2</xdr:row>
      <xdr:rowOff>34073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109371" y="0"/>
          <a:ext cx="862772" cy="6287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8324850</xdr:colOff>
      <xdr:row>0</xdr:row>
      <xdr:rowOff>28575</xdr:rowOff>
    </xdr:from>
    <xdr:to>
      <xdr:col>3</xdr:col>
      <xdr:colOff>78</xdr:colOff>
      <xdr:row>2</xdr:row>
      <xdr:rowOff>81699</xdr:rowOff>
    </xdr:to>
    <xdr:pic>
      <xdr:nvPicPr>
        <xdr:cNvPr id="2" name="Picture 1"/>
        <xdr:cNvPicPr>
          <a:picLocks noChangeAspect="1"/>
        </xdr:cNvPicPr>
      </xdr:nvPicPr>
      <xdr:blipFill>
        <a:blip xmlns:r="http://schemas.openxmlformats.org/officeDocument/2006/relationships" r:embed="rId1"/>
        <a:stretch>
          <a:fillRect/>
        </a:stretch>
      </xdr:blipFill>
      <xdr:spPr>
        <a:xfrm>
          <a:off x="14487525" y="28575"/>
          <a:ext cx="914479" cy="647756"/>
        </a:xfrm>
        <a:prstGeom prst="rect">
          <a:avLst/>
        </a:prstGeom>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209855/Funding/Datos%20Moodys/Moodys%20Covered%20Bonds%20Input%20Template%20Unprotected%20201112%20(2).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Centro16571/Funding/Informes%20trimestrales/Informes%20salida/T003_ECBC%20Label/Templates_cumplimentacion_hasta%20dic15/2017/2017_06/Plantilla%20SPAIN%20ECBC%20label%20convention%20(Jun17).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Centro16571/Funding/Informes%20trimestrales/Informes%20salida/T001_InformacionColaterales/T001_05_Plantilla%20Cedulas%20Territoriales/Plantilla%20cedulas%20territoriales%202017_06.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refreshError="1"/>
      <sheetData sheetId="1"/>
      <sheetData sheetId="2"/>
      <sheetData sheetId="3"/>
      <sheetData sheetId="4"/>
      <sheetData sheetId="5" refreshError="1">
        <row r="224">
          <cell r="B224" t="str">
            <v>BULLET (no se amortiza el principal hasta el vencimiento del préstamo)</v>
          </cell>
        </row>
        <row r="225">
          <cell r="B225" t="str">
            <v>Parcialmente BULLET con parte de AMORTIZACIÓN FRANCESA</v>
          </cell>
        </row>
        <row r="226">
          <cell r="B226" t="str">
            <v>Parcialmente BULLET con parte de AMORTIZACIÓN LINEAL</v>
          </cell>
        </row>
        <row r="227">
          <cell r="B227" t="str">
            <v>Parcialmente BULLET con parte de amortización de otro tipo</v>
          </cell>
        </row>
        <row r="228">
          <cell r="B228" t="str">
            <v>AMORTIZACIÓN FRANCESA</v>
          </cell>
        </row>
        <row r="229">
          <cell r="B229" t="str">
            <v>AMORTIZACIÓN LINEAL</v>
          </cell>
        </row>
        <row r="230">
          <cell r="B230" t="str">
            <v>OTRO TIPO DE AMORTIZACIÓN</v>
          </cell>
        </row>
      </sheetData>
      <sheetData sheetId="6"/>
      <sheetData sheetId="7"/>
      <sheetData sheetId="8"/>
      <sheetData sheetId="9"/>
      <sheetData sheetId="10"/>
      <sheetData sheetId="11"/>
      <sheetData sheetId="12"/>
      <sheetData sheetId="13"/>
      <sheetData sheetId="14" refreshError="1">
        <row r="6">
          <cell r="A6" t="str">
            <v>Australia</v>
          </cell>
          <cell r="B6" t="str">
            <v>EUR</v>
          </cell>
          <cell r="I6" t="str">
            <v>Alsace</v>
          </cell>
        </row>
        <row r="7">
          <cell r="A7" t="str">
            <v>Austria</v>
          </cell>
          <cell r="B7" t="str">
            <v>USD</v>
          </cell>
          <cell r="I7" t="str">
            <v>Aquitaine</v>
          </cell>
        </row>
        <row r="8">
          <cell r="A8" t="str">
            <v>Bélgica</v>
          </cell>
          <cell r="B8" t="str">
            <v>GBP</v>
          </cell>
          <cell r="I8" t="str">
            <v>Auvergne</v>
          </cell>
        </row>
        <row r="9">
          <cell r="A9" t="str">
            <v>Canadá</v>
          </cell>
          <cell r="B9" t="str">
            <v>AUD</v>
          </cell>
          <cell r="I9" t="str">
            <v>Basse-Normandie</v>
          </cell>
        </row>
        <row r="10">
          <cell r="A10" t="str">
            <v>Dinamarca</v>
          </cell>
          <cell r="B10" t="str">
            <v>BGN (Bulgaria)</v>
          </cell>
          <cell r="I10" t="str">
            <v>Bourgogne</v>
          </cell>
        </row>
        <row r="11">
          <cell r="A11" t="str">
            <v>Francia</v>
          </cell>
          <cell r="B11" t="str">
            <v>CAD (Canada)</v>
          </cell>
          <cell r="I11" t="str">
            <v>Bretagne</v>
          </cell>
        </row>
        <row r="12">
          <cell r="A12" t="str">
            <v>Alemania</v>
          </cell>
          <cell r="B12" t="str">
            <v>CHF</v>
          </cell>
          <cell r="I12" t="str">
            <v>Centre</v>
          </cell>
        </row>
        <row r="13">
          <cell r="A13" t="str">
            <v>Grecia</v>
          </cell>
          <cell r="B13" t="str">
            <v>CZK (Czech Rep.)</v>
          </cell>
          <cell r="I13" t="str">
            <v>Champagne-Ardenne</v>
          </cell>
        </row>
        <row r="14">
          <cell r="A14" t="str">
            <v>Hungría</v>
          </cell>
          <cell r="B14" t="str">
            <v>DKK (Denmark)</v>
          </cell>
          <cell r="I14" t="str">
            <v>Corse</v>
          </cell>
        </row>
        <row r="15">
          <cell r="A15" t="str">
            <v>Irlanda</v>
          </cell>
          <cell r="B15" t="str">
            <v>EEK (Estonia)</v>
          </cell>
          <cell r="I15" t="str">
            <v>Franche-Comté</v>
          </cell>
        </row>
        <row r="16">
          <cell r="A16" t="str">
            <v>Italia</v>
          </cell>
          <cell r="B16" t="str">
            <v>HRK (Croatia)</v>
          </cell>
          <cell r="I16" t="str">
            <v>Haute-Normandie</v>
          </cell>
        </row>
        <row r="17">
          <cell r="A17" t="str">
            <v>Japón</v>
          </cell>
          <cell r="B17" t="str">
            <v>HUF (Hungary)</v>
          </cell>
          <cell r="I17" t="str">
            <v>Ile-de-France</v>
          </cell>
        </row>
        <row r="18">
          <cell r="A18" t="str">
            <v>Países Bajos</v>
          </cell>
          <cell r="B18" t="str">
            <v>ISK (Iceland)</v>
          </cell>
          <cell r="I18" t="str">
            <v>Languedoc-Roussillon</v>
          </cell>
        </row>
        <row r="19">
          <cell r="A19" t="str">
            <v>Noruega</v>
          </cell>
          <cell r="B19" t="str">
            <v>JPY</v>
          </cell>
          <cell r="I19" t="str">
            <v>Limousin</v>
          </cell>
        </row>
        <row r="20">
          <cell r="A20" t="str">
            <v>Polonia</v>
          </cell>
          <cell r="B20" t="str">
            <v>LTL (Lithuania)</v>
          </cell>
          <cell r="I20" t="str">
            <v>Lorraine</v>
          </cell>
        </row>
        <row r="21">
          <cell r="A21" t="str">
            <v>Portugal</v>
          </cell>
          <cell r="B21" t="str">
            <v>LVL (Latvia)</v>
          </cell>
          <cell r="I21" t="str">
            <v>Midi-Pyrénées</v>
          </cell>
        </row>
        <row r="22">
          <cell r="A22" t="str">
            <v>Finland</v>
          </cell>
          <cell r="B22" t="str">
            <v>NOK (Norway)</v>
          </cell>
          <cell r="I22" t="str">
            <v>Nord-Pas-de-Calais</v>
          </cell>
        </row>
        <row r="23">
          <cell r="A23" t="str">
            <v>España</v>
          </cell>
          <cell r="B23" t="str">
            <v>PLN (Poland)</v>
          </cell>
          <cell r="I23" t="str">
            <v>Outre mere</v>
          </cell>
        </row>
        <row r="24">
          <cell r="A24" t="str">
            <v>Suecia</v>
          </cell>
          <cell r="B24" t="str">
            <v>RON (Romania)</v>
          </cell>
          <cell r="I24" t="str">
            <v>Pays de la Loire</v>
          </cell>
        </row>
        <row r="25">
          <cell r="A25" t="str">
            <v>Suiza</v>
          </cell>
          <cell r="B25" t="str">
            <v>RUB (Russia)</v>
          </cell>
          <cell r="I25" t="str">
            <v>Picardie</v>
          </cell>
        </row>
        <row r="26">
          <cell r="A26" t="str">
            <v>Reino Unido</v>
          </cell>
          <cell r="B26" t="str">
            <v>SEK (Sweden)</v>
          </cell>
          <cell r="I26" t="str">
            <v>Poitou-Charentes</v>
          </cell>
        </row>
        <row r="27">
          <cell r="A27" t="str">
            <v>Iceland</v>
          </cell>
          <cell r="B27" t="str">
            <v>TRY (Turkey)</v>
          </cell>
          <cell r="I27" t="str">
            <v>Provence-Alpes-C. d'A.</v>
          </cell>
        </row>
        <row r="28">
          <cell r="A28" t="str">
            <v xml:space="preserve">Otros  </v>
          </cell>
          <cell r="B28" t="str">
            <v>ZAR (South Africa)</v>
          </cell>
          <cell r="I28" t="str">
            <v>Rhône-Alpes</v>
          </cell>
        </row>
        <row r="29">
          <cell r="A29" t="str">
            <v>Supranational</v>
          </cell>
          <cell r="I29" t="str">
            <v>No data_Francia</v>
          </cell>
        </row>
        <row r="30">
          <cell r="I30" t="str">
            <v>Multi-regions</v>
          </cell>
        </row>
        <row r="31">
          <cell r="I31" t="str">
            <v>Central</v>
          </cell>
        </row>
        <row r="32">
          <cell r="G32" t="str">
            <v>Residential mortgages</v>
          </cell>
        </row>
        <row r="33">
          <cell r="G33" t="str">
            <v>Commercial mortgages</v>
          </cell>
        </row>
        <row r="34">
          <cell r="G34" t="str">
            <v>None</v>
          </cell>
          <cell r="I34" t="str">
            <v>Variable (sin Caps)</v>
          </cell>
        </row>
        <row r="35">
          <cell r="I35" t="str">
            <v>Variable (con Caps)</v>
          </cell>
          <cell r="K35" t="str">
            <v>PRÉSTAMOS CON GARANTÍA DEL ESTADO</v>
          </cell>
        </row>
        <row r="36">
          <cell r="I36" t="str">
            <v>Fijo cambiando a variable &lt; 2 años</v>
          </cell>
          <cell r="K36" t="str">
            <v>PRÉSTAMOS A ENTIDADES PARTICIPADAS POR EL ESTADO</v>
          </cell>
        </row>
        <row r="37">
          <cell r="E37" t="str">
            <v>Sí</v>
          </cell>
          <cell r="I37" t="str">
            <v>Fijo cambiando a variable ≥ 2 años y &lt; 5años</v>
          </cell>
          <cell r="K37" t="str">
            <v>PRÉSTAMOS A .A.P.P. LOCALES Y REGIONALES</v>
          </cell>
        </row>
        <row r="38">
          <cell r="E38" t="str">
            <v>No</v>
          </cell>
          <cell r="I38" t="str">
            <v>Fijo o fijo con variable a ≥ 5 años</v>
          </cell>
          <cell r="K38" t="str">
            <v>PRÉSTAMOS A ENTIDADES PARTICIPADAS AL 100% POR AUTORIDADES LOCALES/REGIONALES</v>
          </cell>
        </row>
        <row r="39">
          <cell r="I39" t="str">
            <v>Otro</v>
          </cell>
          <cell r="K39" t="str">
            <v>PRÉSTAMOS A ENTIDADES PARTICIPADAS MAYORITARIAMENTE POR AUTORIDADES LOCALES/REGIONALES</v>
          </cell>
        </row>
        <row r="40">
          <cell r="K40" t="str">
            <v>PRÉSTAMOS A ENTIDADES PARTICIPADAS MINORITARIAMENTE POR AUTORIDADES LOCALES/REGIONALES</v>
          </cell>
        </row>
        <row r="41">
          <cell r="E41" t="str">
            <v>Mensual</v>
          </cell>
          <cell r="I41" t="str">
            <v>Estático</v>
          </cell>
          <cell r="K41" t="str">
            <v>OTRAS</v>
          </cell>
        </row>
        <row r="42">
          <cell r="E42" t="str">
            <v>Trimestral</v>
          </cell>
          <cell r="I42" t="str">
            <v>Dinámico</v>
          </cell>
          <cell r="K42">
            <v>0</v>
          </cell>
        </row>
        <row r="45">
          <cell r="I45" t="str">
            <v>NIVEL DE PREPAGOS ASUMIDO</v>
          </cell>
        </row>
        <row r="46">
          <cell r="I46" t="str">
            <v>0% Prepagos</v>
          </cell>
        </row>
        <row r="48">
          <cell r="I48" t="str">
            <v>Nominal</v>
          </cell>
        </row>
        <row r="49">
          <cell r="I49" t="str">
            <v>NPV</v>
          </cell>
        </row>
        <row r="51">
          <cell r="I51" t="str">
            <v>Sólo ELEGIBLE</v>
          </cell>
        </row>
        <row r="52">
          <cell r="I52" t="str">
            <v>NO ELEGIBLE INCLUIDO</v>
          </cell>
        </row>
        <row r="55">
          <cell r="A55" t="str">
            <v>Oficinas en un distrito céntrico en ciudad</v>
          </cell>
        </row>
        <row r="56">
          <cell r="A56" t="str">
            <v>Oficinas en zonas suburbanas</v>
          </cell>
          <cell r="E56" t="str">
            <v>BULLET</v>
          </cell>
          <cell r="F56" t="str">
            <v>a tipo variable</v>
          </cell>
          <cell r="I56" t="str">
            <v>BULLET (no se amortiza el principal hasta el vencimiento del préstamo)</v>
          </cell>
        </row>
        <row r="57">
          <cell r="A57" t="str">
            <v>Grande Superficie comercial</v>
          </cell>
          <cell r="E57" t="str">
            <v>Pass through</v>
          </cell>
          <cell r="F57" t="str">
            <v>a tipo fijo</v>
          </cell>
          <cell r="I57" t="str">
            <v>Parcialmente BULLET con parte de AMORTIZACIÓN FRANCESA</v>
          </cell>
        </row>
        <row r="58">
          <cell r="A58" t="str">
            <v>Comercio minorista</v>
          </cell>
          <cell r="E58" t="str">
            <v>Otro tipo amortizativo</v>
          </cell>
          <cell r="I58" t="str">
            <v>Parcialmente BULLET con parte de AMORTIZACIÓN LINEAL</v>
          </cell>
        </row>
        <row r="59">
          <cell r="A59" t="str">
            <v>Uso logístico, almacenes</v>
          </cell>
          <cell r="I59" t="str">
            <v>Parcialmente BULLET con parte de amortización de otro tipo</v>
          </cell>
        </row>
        <row r="60">
          <cell r="A60" t="str">
            <v>Otros (plantas industriales, etc.)</v>
          </cell>
          <cell r="E60" t="str">
            <v>Mensual</v>
          </cell>
          <cell r="F60" t="str">
            <v>Mensual</v>
          </cell>
          <cell r="I60" t="str">
            <v>AMORTIZACIÓN FRANCESA</v>
          </cell>
        </row>
        <row r="61">
          <cell r="A61" t="str">
            <v>Hotel</v>
          </cell>
          <cell r="E61" t="str">
            <v>Trimestral</v>
          </cell>
          <cell r="F61" t="str">
            <v>Trimestral</v>
          </cell>
          <cell r="I61" t="str">
            <v>AMORTIZACIÓN LINEAL</v>
          </cell>
        </row>
        <row r="62">
          <cell r="A62" t="str">
            <v>Promotores con menos de tres proyectos</v>
          </cell>
          <cell r="E62" t="str">
            <v>Semestral</v>
          </cell>
          <cell r="F62" t="str">
            <v>Anual</v>
          </cell>
          <cell r="I62" t="str">
            <v>OTRO TIPO DE AMORTIZACIÓN</v>
          </cell>
        </row>
        <row r="63">
          <cell r="A63" t="str">
            <v>Promotores con más de tres proyectos</v>
          </cell>
          <cell r="E63" t="str">
            <v>Anual</v>
          </cell>
          <cell r="F63" t="str">
            <v>BULLET</v>
          </cell>
        </row>
        <row r="64">
          <cell r="A64" t="str">
            <v>USO MIXTO</v>
          </cell>
          <cell r="E64" t="str">
            <v>BULLET</v>
          </cell>
          <cell r="F64" t="str">
            <v>Otra</v>
          </cell>
        </row>
        <row r="65">
          <cell r="A65" t="str">
            <v>TERRENO</v>
          </cell>
          <cell r="E65" t="str">
            <v>Otra</v>
          </cell>
        </row>
        <row r="66">
          <cell r="A66" t="str">
            <v>Otro</v>
          </cell>
        </row>
        <row r="67">
          <cell r="G67" t="str">
            <v>Mensual</v>
          </cell>
        </row>
        <row r="68">
          <cell r="G68" t="str">
            <v>Trimestral</v>
          </cell>
        </row>
        <row r="69">
          <cell r="A69" t="str">
            <v>Inglés</v>
          </cell>
          <cell r="G69" t="str">
            <v>Semestral</v>
          </cell>
        </row>
        <row r="70">
          <cell r="A70" t="str">
            <v>Alemán</v>
          </cell>
          <cell r="G70" t="str">
            <v>Anual</v>
          </cell>
        </row>
        <row r="71">
          <cell r="A71" t="str">
            <v>Spanish</v>
          </cell>
          <cell r="E71" t="str">
            <v>Corriente de pago siempre</v>
          </cell>
          <cell r="G71" t="str">
            <v>Otra</v>
          </cell>
        </row>
        <row r="72">
          <cell r="E72" t="str">
            <v>Actualmente corriente de pagos</v>
          </cell>
        </row>
        <row r="73">
          <cell r="E73" t="str">
            <v>En morosidad desde menos de 2 meses</v>
          </cell>
        </row>
        <row r="74">
          <cell r="E74" t="str">
            <v>En morosidad a más de dos meses</v>
          </cell>
        </row>
        <row r="75">
          <cell r="E75" t="str">
            <v xml:space="preserve"> ≥6-&lt;12 (y no se ha iniciado proceso recuperatorio o ejecución)</v>
          </cell>
        </row>
        <row r="76">
          <cell r="E76" t="str">
            <v xml:space="preserve"> ≥12 (y no se ha iniciado proceso recuperatorio o ejecución)</v>
          </cell>
        </row>
        <row r="77">
          <cell r="E77" t="str">
            <v>se ha iniciado proceso recuperatorio (y no ejecución)</v>
          </cell>
        </row>
        <row r="78">
          <cell r="E78" t="str">
            <v>En Ejecución</v>
          </cell>
        </row>
        <row r="81">
          <cell r="A81" t="str">
            <v>Swap with defined principal payment profile - with bullet principal payment</v>
          </cell>
          <cell r="E81" t="str">
            <v>Deudor es SPV</v>
          </cell>
        </row>
        <row r="82">
          <cell r="A82" t="str">
            <v>Swap with defined principal payment profile - with stepped principal payments</v>
          </cell>
          <cell r="E82" t="str">
            <v>Sociedad (no SPV)</v>
          </cell>
        </row>
        <row r="83">
          <cell r="A83" t="str">
            <v>Swap with no defined payment profile (Balance Guarantee swap)</v>
          </cell>
          <cell r="E83" t="str">
            <v>Estado</v>
          </cell>
        </row>
        <row r="84">
          <cell r="E84" t="str">
            <v>Fondo</v>
          </cell>
        </row>
        <row r="85">
          <cell r="E85" t="str">
            <v>Propiedad persona física</v>
          </cell>
        </row>
        <row r="87">
          <cell r="A87" t="str">
            <v xml:space="preserve">valor de mercado </v>
          </cell>
        </row>
        <row r="88">
          <cell r="A88" t="str">
            <v>valor de tasación</v>
          </cell>
        </row>
        <row r="89">
          <cell r="A89" t="str">
            <v>Distinto método valoración</v>
          </cell>
        </row>
        <row r="91">
          <cell r="A91" t="str">
            <v>- A un año vista tanto para CASH NETO como DEUDA</v>
          </cell>
        </row>
        <row r="92">
          <cell r="A92" t="str">
            <v>- En base a último año tanto para CASH NETO como DEUDA</v>
          </cell>
        </row>
        <row r="93">
          <cell r="A93" t="str">
            <v>- A un trimestre vista tanto para CASH NETO como DEDUDA extrapolado a un año</v>
          </cell>
        </row>
        <row r="94">
          <cell r="A94" t="str">
            <v>-Otro periodo igualmente utilizado para CASH NETO y DEUDA</v>
          </cell>
        </row>
        <row r="95">
          <cell r="A95" t="str">
            <v>- Periodos distintos para CASH NETO y DEUDA</v>
          </cell>
        </row>
        <row r="99">
          <cell r="A99" t="str">
            <v>Aaa</v>
          </cell>
        </row>
        <row r="100">
          <cell r="A100" t="str">
            <v>Aa1</v>
          </cell>
        </row>
        <row r="101">
          <cell r="A101" t="str">
            <v>Aa2</v>
          </cell>
        </row>
        <row r="102">
          <cell r="A102" t="str">
            <v>Aa3</v>
          </cell>
          <cell r="E102" t="str">
            <v>- por metro cuadradod incluida el resto de propiedad compartida</v>
          </cell>
        </row>
        <row r="103">
          <cell r="A103" t="str">
            <v>A1</v>
          </cell>
          <cell r="E103" t="str">
            <v>- por metros cuadrados excluida elr esto de propiedad compartida</v>
          </cell>
        </row>
        <row r="104">
          <cell r="A104" t="str">
            <v>A2</v>
          </cell>
          <cell r="E104" t="str">
            <v>- por la renta generada por la propiedad</v>
          </cell>
        </row>
        <row r="105">
          <cell r="A105" t="str">
            <v>A3</v>
          </cell>
          <cell r="E105" t="str">
            <v>- otros</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Oficinas (sin specificacion)</v>
          </cell>
        </row>
        <row r="124">
          <cell r="A124" t="str">
            <v>Oficinas en un distrito céntrico en ciudad</v>
          </cell>
        </row>
        <row r="125">
          <cell r="A125" t="str">
            <v>Oficinas en zonas suburbanas</v>
          </cell>
        </row>
        <row r="126">
          <cell r="A126" t="str">
            <v>Locales comerciales (sin specificacion)</v>
          </cell>
        </row>
        <row r="127">
          <cell r="A127" t="str">
            <v>Grande Superficie comercial</v>
          </cell>
        </row>
        <row r="128">
          <cell r="A128" t="str">
            <v>Comercio minorista</v>
          </cell>
        </row>
        <row r="129">
          <cell r="A129" t="str">
            <v>Industrial (sin specificacion)</v>
          </cell>
        </row>
        <row r="130">
          <cell r="A130" t="str">
            <v>Uso logístico, almacenes</v>
          </cell>
        </row>
        <row r="131">
          <cell r="A131" t="str">
            <v>Otros (plantas industriales, etc.)</v>
          </cell>
        </row>
        <row r="132">
          <cell r="A132" t="str">
            <v>Hotel</v>
          </cell>
        </row>
        <row r="133">
          <cell r="A133" t="str">
            <v>PROMOTORES INMOBILIARIOS</v>
          </cell>
        </row>
        <row r="134">
          <cell r="A134" t="str">
            <v>Promotores con menos de tres proyectos</v>
          </cell>
        </row>
        <row r="135">
          <cell r="A135" t="str">
            <v>Promotores con más de tres proyectos</v>
          </cell>
        </row>
        <row r="136">
          <cell r="A136" t="str">
            <v>USO MIXTO</v>
          </cell>
        </row>
        <row r="137">
          <cell r="A137" t="str">
            <v>TERRENO</v>
          </cell>
        </row>
        <row r="138">
          <cell r="A138" t="str">
            <v xml:space="preserve">Otros  </v>
          </cell>
        </row>
        <row r="139">
          <cell r="A139" t="str">
            <v>Suelo rustico</v>
          </cell>
        </row>
        <row r="140">
          <cell r="A140" t="str">
            <v>Suelo urbano</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template Mortgage CB"/>
      <sheetName val="añadir info adicional CH"/>
      <sheetName val="LTV distribution"/>
      <sheetName val="Seasoning"/>
      <sheetName val="National template Public sector"/>
    </sheetNames>
    <sheetDataSet>
      <sheetData sheetId="0"/>
      <sheetData sheetId="1"/>
      <sheetData sheetId="2"/>
      <sheetData sheetId="3"/>
      <sheetData sheetId="4">
        <row r="79">
          <cell r="C79">
            <v>5791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Informe"/>
      <sheetName val="PublicSector"/>
      <sheetName val="Public sector auxiliar"/>
      <sheetName val="aux dist reg "/>
      <sheetName val="Otra Informacion y chequeos "/>
      <sheetName val="aux dist reg"/>
      <sheetName val="distribucion regional valores  "/>
      <sheetName val="deudores ECBC"/>
      <sheetName val="info para perfil vto cartera"/>
      <sheetName val="dudosos"/>
      <sheetName val="GUIA CON BCIV"/>
      <sheetName val="Mapeos categorias BCIV"/>
      <sheetName val="mapeos deudores"/>
      <sheetName val="datos claf deudor"/>
      <sheetName val="notas"/>
      <sheetName val="InformeDEC"/>
      <sheetName val="Plantilla cedulas territoriales"/>
    </sheetNames>
    <sheetDataSet>
      <sheetData sheetId="0"/>
      <sheetData sheetId="1"/>
      <sheetData sheetId="2">
        <row r="7">
          <cell r="E7">
            <v>5791</v>
          </cell>
        </row>
      </sheetData>
      <sheetData sheetId="3">
        <row r="1">
          <cell r="B1">
            <v>1534</v>
          </cell>
          <cell r="E1">
            <v>11319739104.290047</v>
          </cell>
        </row>
        <row r="2">
          <cell r="C2">
            <v>0.50251337907639548</v>
          </cell>
        </row>
        <row r="168">
          <cell r="D168">
            <v>0</v>
          </cell>
          <cell r="E168">
            <v>0</v>
          </cell>
        </row>
        <row r="169">
          <cell r="D169">
            <v>0</v>
          </cell>
          <cell r="E169">
            <v>0</v>
          </cell>
        </row>
        <row r="170">
          <cell r="D170">
            <v>0</v>
          </cell>
          <cell r="E170">
            <v>0</v>
          </cell>
        </row>
        <row r="171">
          <cell r="D171" t="str">
            <v>Etiquetas de fila</v>
          </cell>
          <cell r="E171" t="str">
            <v>Suma de Saldo Vivo del Préstamo en la DIVISA estándar (aquella del país donde se encuentre la propiedad)</v>
          </cell>
        </row>
        <row r="172">
          <cell r="D172" t="str">
            <v>(en blanco)</v>
          </cell>
          <cell r="E172">
            <v>0</v>
          </cell>
        </row>
        <row r="173">
          <cell r="D173" t="str">
            <v>AMORTIZACI?N FRANCESA</v>
          </cell>
          <cell r="E173">
            <v>1413862392.3800023</v>
          </cell>
        </row>
        <row r="174">
          <cell r="D174" t="str">
            <v>BULLET (NO SE AMORTIZA EL PRINCIPAL HASTA EL VENCIMIENTO DEL PR╔STAMO)</v>
          </cell>
          <cell r="E174">
            <v>4277007361.6499968</v>
          </cell>
        </row>
        <row r="175">
          <cell r="D175" t="str">
            <v>AMORTIZACI?N LINEAL</v>
          </cell>
          <cell r="E175">
            <v>1582497629.3800013</v>
          </cell>
        </row>
        <row r="176">
          <cell r="D176" t="str">
            <v>OTRO TIPO DE AMORTIZACI?N</v>
          </cell>
          <cell r="E176">
            <v>4046371720.8799953</v>
          </cell>
        </row>
        <row r="177">
          <cell r="D177" t="str">
            <v>Total general</v>
          </cell>
          <cell r="E177">
            <v>11319739104.289995</v>
          </cell>
        </row>
        <row r="178">
          <cell r="D178">
            <v>0</v>
          </cell>
          <cell r="E178">
            <v>0</v>
          </cell>
        </row>
        <row r="179">
          <cell r="D179">
            <v>0</v>
          </cell>
          <cell r="E179">
            <v>0</v>
          </cell>
        </row>
        <row r="180">
          <cell r="D180">
            <v>0</v>
          </cell>
          <cell r="E180">
            <v>0</v>
          </cell>
        </row>
        <row r="183">
          <cell r="D183">
            <v>0</v>
          </cell>
          <cell r="E183">
            <v>0</v>
          </cell>
          <cell r="F183">
            <v>0</v>
          </cell>
        </row>
        <row r="184">
          <cell r="D184">
            <v>0</v>
          </cell>
          <cell r="E184">
            <v>0</v>
          </cell>
          <cell r="F184">
            <v>0</v>
          </cell>
        </row>
        <row r="185">
          <cell r="D185">
            <v>0</v>
          </cell>
          <cell r="E185" t="str">
            <v>Valores</v>
          </cell>
          <cell r="F185">
            <v>0</v>
          </cell>
          <cell r="G185">
            <v>0</v>
          </cell>
        </row>
        <row r="186">
          <cell r="D186" t="str">
            <v>Etiquetas de fila</v>
          </cell>
          <cell r="E186" t="str">
            <v>Suma de  Saldo Vivo en la Divis del Préstamo</v>
          </cell>
          <cell r="F186" t="str">
            <v>Cuenta de Nombre legal, por ejemplo Región de Murcia2</v>
          </cell>
          <cell r="G186">
            <v>0</v>
          </cell>
        </row>
        <row r="187">
          <cell r="D187" t="str">
            <v>    of which up to 1mn euros</v>
          </cell>
          <cell r="E187">
            <v>630987224.96999693</v>
          </cell>
          <cell r="F187">
            <v>5036</v>
          </cell>
          <cell r="G187">
            <v>0</v>
          </cell>
        </row>
        <row r="188">
          <cell r="D188" t="str">
            <v>    of which more than 1mn euros up to 10mn euros</v>
          </cell>
          <cell r="E188">
            <v>1965753703.8499992</v>
          </cell>
          <cell r="F188">
            <v>608</v>
          </cell>
          <cell r="G188">
            <v>0</v>
          </cell>
        </row>
        <row r="189">
          <cell r="D189" t="str">
            <v>    of which more than 10mn euros up to 20mn euros</v>
          </cell>
          <cell r="E189">
            <v>921703033.14999974</v>
          </cell>
          <cell r="F189">
            <v>61</v>
          </cell>
          <cell r="G189">
            <v>0</v>
          </cell>
        </row>
        <row r="190">
          <cell r="D190" t="str">
            <v>    of which more than 20mn euros up to 50mn euros</v>
          </cell>
          <cell r="E190">
            <v>1847212202.3099997</v>
          </cell>
          <cell r="F190">
            <v>54</v>
          </cell>
          <cell r="G190">
            <v>0</v>
          </cell>
        </row>
        <row r="191">
          <cell r="D191" t="str">
            <v>    of which more than 50mn euros</v>
          </cell>
          <cell r="E191">
            <v>5954082940.0100002</v>
          </cell>
          <cell r="F191">
            <v>32</v>
          </cell>
          <cell r="G191">
            <v>0</v>
          </cell>
        </row>
        <row r="192">
          <cell r="D192" t="str">
            <v>Total general</v>
          </cell>
          <cell r="E192">
            <v>11319739104.289997</v>
          </cell>
          <cell r="F192">
            <v>5791</v>
          </cell>
          <cell r="G192">
            <v>0</v>
          </cell>
        </row>
        <row r="193">
          <cell r="D193">
            <v>0</v>
          </cell>
          <cell r="E193">
            <v>0</v>
          </cell>
          <cell r="F193">
            <v>0</v>
          </cell>
          <cell r="G193">
            <v>0</v>
          </cell>
        </row>
        <row r="194">
          <cell r="D194">
            <v>0</v>
          </cell>
          <cell r="E194">
            <v>0</v>
          </cell>
          <cell r="F194">
            <v>0</v>
          </cell>
          <cell r="G194">
            <v>0</v>
          </cell>
        </row>
        <row r="195">
          <cell r="D195">
            <v>0</v>
          </cell>
          <cell r="E195">
            <v>0</v>
          </cell>
          <cell r="F195" t="str">
            <v>OK</v>
          </cell>
        </row>
        <row r="196">
          <cell r="D196">
            <v>0</v>
          </cell>
          <cell r="E196">
            <v>0</v>
          </cell>
          <cell r="F196">
            <v>0</v>
          </cell>
        </row>
        <row r="197">
          <cell r="D197">
            <v>0</v>
          </cell>
          <cell r="E197">
            <v>0</v>
          </cell>
          <cell r="F197">
            <v>0</v>
          </cell>
        </row>
        <row r="198">
          <cell r="D198">
            <v>0</v>
          </cell>
          <cell r="E198">
            <v>0</v>
          </cell>
          <cell r="F198">
            <v>0</v>
          </cell>
        </row>
        <row r="202">
          <cell r="D202">
            <v>0</v>
          </cell>
          <cell r="E202">
            <v>0</v>
          </cell>
          <cell r="F202">
            <v>0</v>
          </cell>
        </row>
        <row r="203">
          <cell r="D203">
            <v>0</v>
          </cell>
          <cell r="E203">
            <v>0</v>
          </cell>
          <cell r="F203">
            <v>0</v>
          </cell>
        </row>
        <row r="204">
          <cell r="D204">
            <v>0</v>
          </cell>
          <cell r="E204">
            <v>0</v>
          </cell>
          <cell r="F204">
            <v>0</v>
          </cell>
        </row>
        <row r="205">
          <cell r="D205">
            <v>0</v>
          </cell>
          <cell r="E205" t="str">
            <v>Valores</v>
          </cell>
          <cell r="F205">
            <v>0</v>
          </cell>
        </row>
        <row r="206">
          <cell r="D206" t="str">
            <v>Etiquetas de fila</v>
          </cell>
          <cell r="E206" t="str">
            <v>Suma de  Saldo Vivo en la Divis del Préstamo</v>
          </cell>
          <cell r="F206" t="str">
            <v>Cuenta de Nombre legal, por ejemplo Región de Murcia2</v>
          </cell>
        </row>
        <row r="207">
          <cell r="D207" t="str">
            <v>ALEMANIA</v>
          </cell>
          <cell r="E207">
            <v>5000000</v>
          </cell>
          <cell r="F207">
            <v>1</v>
          </cell>
        </row>
        <row r="208">
          <cell r="D208" t="str">
            <v>HOLANDA</v>
          </cell>
          <cell r="E208">
            <v>10000000</v>
          </cell>
          <cell r="F208">
            <v>1</v>
          </cell>
        </row>
        <row r="209">
          <cell r="D209" t="str">
            <v>POLONIA</v>
          </cell>
          <cell r="E209">
            <v>15365943.629999999</v>
          </cell>
          <cell r="F209">
            <v>2</v>
          </cell>
        </row>
        <row r="210">
          <cell r="D210" t="str">
            <v>(en blanco)</v>
          </cell>
          <cell r="E210">
            <v>0</v>
          </cell>
          <cell r="F210">
            <v>0</v>
          </cell>
        </row>
        <row r="211">
          <cell r="D211" t="str">
            <v>ESPAÐA</v>
          </cell>
          <cell r="E211">
            <v>11274373160.660028</v>
          </cell>
          <cell r="F211">
            <v>5786</v>
          </cell>
        </row>
        <row r="212">
          <cell r="D212" t="str">
            <v>LUXEMBURGO</v>
          </cell>
          <cell r="E212">
            <v>15000000</v>
          </cell>
          <cell r="F212">
            <v>1</v>
          </cell>
        </row>
        <row r="213">
          <cell r="D213" t="str">
            <v>Total general</v>
          </cell>
          <cell r="E213">
            <v>11319739104.290031</v>
          </cell>
          <cell r="F213">
            <v>5791</v>
          </cell>
        </row>
        <row r="214">
          <cell r="D214">
            <v>0</v>
          </cell>
          <cell r="E214">
            <v>0</v>
          </cell>
          <cell r="F214">
            <v>0</v>
          </cell>
        </row>
        <row r="215">
          <cell r="D215">
            <v>0</v>
          </cell>
          <cell r="E215" t="str">
            <v>OK</v>
          </cell>
          <cell r="F215">
            <v>0</v>
          </cell>
        </row>
        <row r="216">
          <cell r="D216">
            <v>0</v>
          </cell>
          <cell r="E216">
            <v>0</v>
          </cell>
          <cell r="F216">
            <v>0</v>
          </cell>
        </row>
        <row r="217">
          <cell r="D217">
            <v>0</v>
          </cell>
          <cell r="E217">
            <v>0</v>
          </cell>
          <cell r="F217">
            <v>0</v>
          </cell>
        </row>
        <row r="218">
          <cell r="D218">
            <v>0</v>
          </cell>
          <cell r="E218">
            <v>0</v>
          </cell>
          <cell r="F218">
            <v>0</v>
          </cell>
        </row>
        <row r="219">
          <cell r="D219">
            <v>0</v>
          </cell>
          <cell r="E219">
            <v>0</v>
          </cell>
          <cell r="F219">
            <v>0</v>
          </cell>
        </row>
        <row r="220">
          <cell r="D220">
            <v>0</v>
          </cell>
          <cell r="E220">
            <v>0</v>
          </cell>
          <cell r="F220">
            <v>0</v>
          </cell>
        </row>
        <row r="221">
          <cell r="D221">
            <v>0</v>
          </cell>
          <cell r="E221" t="str">
            <v>Valores</v>
          </cell>
          <cell r="F221">
            <v>0</v>
          </cell>
        </row>
        <row r="222">
          <cell r="D222" t="str">
            <v>Etiquetas de fila</v>
          </cell>
          <cell r="E222" t="str">
            <v>Suma de Saldo Vivo del Préstamo en la DIVISA estándar (aquella del país donde se encuentre la propiedad)</v>
          </cell>
          <cell r="F222" t="str">
            <v>Cuenta de Nombre legal, por ejemplo Región de Murcia2</v>
          </cell>
        </row>
        <row r="223">
          <cell r="D223" t="str">
            <v>VARIABLE (SIN CAPS)</v>
          </cell>
          <cell r="E223">
            <v>9696251833.9900036</v>
          </cell>
          <cell r="F223">
            <v>5514</v>
          </cell>
        </row>
        <row r="224">
          <cell r="D224" t="str">
            <v>(en blanco)</v>
          </cell>
          <cell r="E224">
            <v>0</v>
          </cell>
          <cell r="F224">
            <v>0</v>
          </cell>
        </row>
        <row r="225">
          <cell r="D225" t="str">
            <v>FIJO O FIJO CON VARIABLE A &gt; 5 AÐOS</v>
          </cell>
          <cell r="E225">
            <v>1623487270.3000002</v>
          </cell>
          <cell r="F225">
            <v>277</v>
          </cell>
        </row>
        <row r="226">
          <cell r="D226" t="str">
            <v>Total general</v>
          </cell>
          <cell r="E226">
            <v>11319739104.289993</v>
          </cell>
          <cell r="F226">
            <v>5791</v>
          </cell>
        </row>
        <row r="227">
          <cell r="D227">
            <v>0</v>
          </cell>
          <cell r="E227">
            <v>0</v>
          </cell>
          <cell r="F227">
            <v>0</v>
          </cell>
        </row>
        <row r="228">
          <cell r="D228">
            <v>0</v>
          </cell>
          <cell r="E228">
            <v>0</v>
          </cell>
          <cell r="F228">
            <v>0</v>
          </cell>
        </row>
        <row r="229">
          <cell r="D229">
            <v>0</v>
          </cell>
          <cell r="E229">
            <v>0</v>
          </cell>
          <cell r="F229">
            <v>0</v>
          </cell>
        </row>
        <row r="230">
          <cell r="D230">
            <v>0</v>
          </cell>
          <cell r="E230">
            <v>0</v>
          </cell>
          <cell r="F230">
            <v>0</v>
          </cell>
        </row>
        <row r="231">
          <cell r="D231">
            <v>0</v>
          </cell>
          <cell r="E231">
            <v>0</v>
          </cell>
          <cell r="F231">
            <v>0</v>
          </cell>
        </row>
        <row r="232">
          <cell r="D232">
            <v>0</v>
          </cell>
          <cell r="E232">
            <v>0</v>
          </cell>
          <cell r="F232">
            <v>0</v>
          </cell>
        </row>
      </sheetData>
      <sheetData sheetId="4"/>
      <sheetData sheetId="5"/>
      <sheetData sheetId="6"/>
      <sheetData sheetId="7">
        <row r="3">
          <cell r="B3" t="str">
            <v>CON NUEVA INFORMACIÓN - excluyendo de las CCAA los saldos reasignados por riesgos a los sectores de OPJ/Admon Central</v>
          </cell>
          <cell r="C3">
            <v>0</v>
          </cell>
          <cell r="D3">
            <v>0</v>
          </cell>
          <cell r="E3">
            <v>0</v>
          </cell>
        </row>
        <row r="5">
          <cell r="B5" t="str">
            <v>CCAA</v>
          </cell>
          <cell r="C5" t="str">
            <v>SALDO</v>
          </cell>
          <cell r="D5" t="str">
            <v>%</v>
          </cell>
          <cell r="E5">
            <v>0</v>
          </cell>
        </row>
        <row r="6">
          <cell r="B6" t="str">
            <v>CATALUNYA</v>
          </cell>
          <cell r="C6">
            <v>4225065003.1900015</v>
          </cell>
          <cell r="D6">
            <v>0.37324756023650518</v>
          </cell>
        </row>
        <row r="7">
          <cell r="B7" t="str">
            <v>ANDALUCIA</v>
          </cell>
          <cell r="C7">
            <v>1721221391.6599963</v>
          </cell>
          <cell r="D7">
            <v>0.15205486414502983</v>
          </cell>
        </row>
        <row r="8">
          <cell r="B8" t="str">
            <v>COMUNIDAD DE MADRID</v>
          </cell>
          <cell r="C8">
            <v>923355727.46999395</v>
          </cell>
          <cell r="D8">
            <v>8.1570407141279222E-2</v>
          </cell>
        </row>
        <row r="9">
          <cell r="B9" t="str">
            <v>COMUNIDAD VALENCIANA</v>
          </cell>
          <cell r="C9">
            <v>684890086.02999985</v>
          </cell>
          <cell r="D9">
            <v>6.050405223300933E-2</v>
          </cell>
        </row>
        <row r="10">
          <cell r="B10" t="str">
            <v>COMUNIDAD FORAL DE NAVARRA</v>
          </cell>
          <cell r="C10">
            <v>632883333.81000018</v>
          </cell>
          <cell r="D10">
            <v>5.5909710283883488E-2</v>
          </cell>
        </row>
        <row r="11">
          <cell r="B11" t="str">
            <v>BALEARES</v>
          </cell>
          <cell r="C11">
            <v>472031953.54000014</v>
          </cell>
          <cell r="D11">
            <v>4.1699896896131461E-2</v>
          </cell>
          <cell r="E11">
            <v>0</v>
          </cell>
        </row>
        <row r="12">
          <cell r="B12" t="str">
            <v>CANARIAS</v>
          </cell>
          <cell r="C12">
            <v>388104070.33000022</v>
          </cell>
          <cell r="D12">
            <v>3.4285602057994011E-2</v>
          </cell>
        </row>
        <row r="13">
          <cell r="B13" t="str">
            <v>PAIS VASCO</v>
          </cell>
          <cell r="C13">
            <v>380453499.40999985</v>
          </cell>
          <cell r="D13">
            <v>3.3609740993572397E-2</v>
          </cell>
        </row>
        <row r="14">
          <cell r="B14" t="str">
            <v>CASTILLA Y LEON</v>
          </cell>
          <cell r="C14">
            <v>378365085.54000002</v>
          </cell>
          <cell r="D14">
            <v>3.3425247883726049E-2</v>
          </cell>
        </row>
        <row r="15">
          <cell r="B15" t="str">
            <v>Riesgo estatal</v>
          </cell>
          <cell r="C15">
            <v>375378552.69999999</v>
          </cell>
          <cell r="D15">
            <v>3.3161413813657399E-2</v>
          </cell>
        </row>
        <row r="16">
          <cell r="B16" t="str">
            <v>PRINCIPADO DE ASTURIAS</v>
          </cell>
          <cell r="C16">
            <v>239413098.06000009</v>
          </cell>
          <cell r="D16">
            <v>2.1150054418592256E-2</v>
          </cell>
        </row>
        <row r="17">
          <cell r="B17" t="str">
            <v>ARAGON</v>
          </cell>
          <cell r="C17">
            <v>217207512.97000003</v>
          </cell>
          <cell r="D17">
            <v>1.9188385082804783E-2</v>
          </cell>
        </row>
        <row r="18">
          <cell r="B18" t="str">
            <v>CASTILLA-LA MANCHA</v>
          </cell>
          <cell r="C18">
            <v>154243907.08999997</v>
          </cell>
          <cell r="D18">
            <v>1.3626100890571242E-2</v>
          </cell>
        </row>
        <row r="19">
          <cell r="B19" t="str">
            <v>EXTREMADURA</v>
          </cell>
          <cell r="C19">
            <v>107526222.50999999</v>
          </cell>
          <cell r="D19">
            <v>9.4990018338187102E-3</v>
          </cell>
        </row>
        <row r="20">
          <cell r="B20" t="str">
            <v>CANTABRIA</v>
          </cell>
          <cell r="C20">
            <v>98391440.890000001</v>
          </cell>
          <cell r="D20">
            <v>8.6920237280655437E-3</v>
          </cell>
        </row>
        <row r="21">
          <cell r="B21" t="str">
            <v>GALICIA</v>
          </cell>
          <cell r="C21">
            <v>96840802.019999996</v>
          </cell>
          <cell r="D21">
            <v>8.5550383385867047E-3</v>
          </cell>
        </row>
        <row r="22">
          <cell r="B22" t="str">
            <v>LA RIOJA</v>
          </cell>
          <cell r="C22">
            <v>73031651.890000001</v>
          </cell>
          <cell r="D22">
            <v>6.451708048847365E-3</v>
          </cell>
        </row>
        <row r="23">
          <cell r="B23" t="str">
            <v>REGION DE MURCIA</v>
          </cell>
          <cell r="C23">
            <v>55696239.289999992</v>
          </cell>
          <cell r="D23">
            <v>4.9202758806421651E-3</v>
          </cell>
        </row>
        <row r="24">
          <cell r="B24" t="str">
            <v>Extranjero</v>
          </cell>
          <cell r="C24">
            <v>45365943.629999995</v>
          </cell>
          <cell r="D24">
            <v>4.0076845598682629E-3</v>
          </cell>
        </row>
        <row r="25">
          <cell r="B25" t="str">
            <v>CEUTA</v>
          </cell>
          <cell r="C25">
            <v>40732898.729999997</v>
          </cell>
          <cell r="D25">
            <v>3.5983955420459215E-3</v>
          </cell>
        </row>
        <row r="26">
          <cell r="B26" t="str">
            <v>MELILLA</v>
          </cell>
          <cell r="C26">
            <v>9540683.5300000012</v>
          </cell>
          <cell r="D26">
            <v>8.4283599136876237E-4</v>
          </cell>
        </row>
        <row r="27">
          <cell r="E27">
            <v>0</v>
          </cell>
        </row>
        <row r="28">
          <cell r="B28" t="str">
            <v>Total general</v>
          </cell>
          <cell r="C28">
            <v>11319739104.289991</v>
          </cell>
          <cell r="D28">
            <v>1</v>
          </cell>
        </row>
        <row r="31">
          <cell r="B31">
            <v>0</v>
          </cell>
          <cell r="C31">
            <v>0</v>
          </cell>
        </row>
        <row r="32">
          <cell r="B32" t="str">
            <v>EP, OPJ P, OTROS…. Que no tienen asignado sector adecuadamente y que no reasignamos a riesgo estatal</v>
          </cell>
          <cell r="C32">
            <v>0</v>
          </cell>
          <cell r="D32">
            <v>0</v>
          </cell>
          <cell r="E32">
            <v>0</v>
          </cell>
        </row>
        <row r="34">
          <cell r="B34" t="str">
            <v>ACTIVA MUTUA 2008</v>
          </cell>
        </row>
        <row r="35">
          <cell r="B35" t="str">
            <v>ADE PARQUES TECNOLOGICOS Y EMPRESARIALES DE CASTIL</v>
          </cell>
          <cell r="C35">
            <v>0</v>
          </cell>
        </row>
        <row r="36">
          <cell r="B36" t="str">
            <v>AGENCIA NAVARRA DEL TRANSPORTE Y LA LOGISTICA S.A.</v>
          </cell>
          <cell r="C36">
            <v>0</v>
          </cell>
        </row>
        <row r="37">
          <cell r="B37" t="str">
            <v>AGROVI LA CAMPANA SL</v>
          </cell>
          <cell r="C37">
            <v>0</v>
          </cell>
        </row>
        <row r="38">
          <cell r="B38" t="str">
            <v>AGUAS DE LA CUENCA DEL EBRO, S. A.</v>
          </cell>
          <cell r="C38">
            <v>0</v>
          </cell>
        </row>
        <row r="39">
          <cell r="B39" t="str">
            <v>AGUAS SIERRA DE CADIZ, S.A.</v>
          </cell>
          <cell r="C39">
            <v>0</v>
          </cell>
        </row>
        <row r="40">
          <cell r="B40" t="str">
            <v>AGUAS Y SANEAMIENTOS DE TORREMOLINOS S.A.</v>
          </cell>
          <cell r="C40">
            <v>0</v>
          </cell>
        </row>
        <row r="41">
          <cell r="B41" t="str">
            <v>AREA METROPOLITANA DE BARCELONA</v>
          </cell>
          <cell r="C41">
            <v>0</v>
          </cell>
        </row>
        <row r="42">
          <cell r="B42" t="str">
            <v>ASISTENCIAL IBAÑETA S.A.</v>
          </cell>
          <cell r="C42">
            <v>0</v>
          </cell>
        </row>
        <row r="43">
          <cell r="B43" t="str">
            <v>ASTEASU LANTZEN SA.</v>
          </cell>
          <cell r="C43">
            <v>0</v>
          </cell>
        </row>
        <row r="44">
          <cell r="B44" t="str">
            <v>BERRIZ SOCIEDAD URBANISTICA, SA</v>
          </cell>
          <cell r="C44">
            <v>0</v>
          </cell>
        </row>
        <row r="45">
          <cell r="B45" t="str">
            <v>BURGUILLOS NATURAL S.L.</v>
          </cell>
          <cell r="C45">
            <v>0</v>
          </cell>
        </row>
        <row r="46">
          <cell r="B46" t="str">
            <v>CANAL DE NAVARRA, S.A.</v>
          </cell>
          <cell r="C46">
            <v>0</v>
          </cell>
        </row>
        <row r="47">
          <cell r="B47" t="str">
            <v>CENTRE DE NEGOCIS I CONVENCIONS S.A.</v>
          </cell>
          <cell r="C47">
            <v>0</v>
          </cell>
        </row>
        <row r="48">
          <cell r="B48" t="str">
            <v>CIUDAD DE LAS ARTES Y DE LAS CIENCIAS, S.A.</v>
          </cell>
          <cell r="C48">
            <v>0</v>
          </cell>
        </row>
        <row r="49">
          <cell r="B49" t="str">
            <v>CONSORCI DE DISTRIBUCIO PER XARXA DE PRO</v>
          </cell>
          <cell r="C49">
            <v>0</v>
          </cell>
        </row>
        <row r="50">
          <cell r="B50" t="str">
            <v>CONSORCI EIVISSA PATRIMONI DE LA HUMANITAT</v>
          </cell>
          <cell r="C50">
            <v>0</v>
          </cell>
        </row>
        <row r="51">
          <cell r="B51" t="str">
            <v>CONSORCI GESTIO DELS RESIDUS MUNICIPALS DEL MONTSI</v>
          </cell>
          <cell r="C51">
            <v>0</v>
          </cell>
        </row>
        <row r="52">
          <cell r="B52" t="str">
            <v>CONSORCI MOBILITAT PER EIVISSA</v>
          </cell>
          <cell r="C52">
            <v>0</v>
          </cell>
        </row>
        <row r="53">
          <cell r="B53" t="str">
            <v>CONSORCI PLA MIRALL­SA POBLA</v>
          </cell>
          <cell r="C53">
            <v>0</v>
          </cell>
        </row>
        <row r="54">
          <cell r="B54" t="str">
            <v>CONSORCI URBANISTIC CENTRE DIRECCIONAL CERDANYOLA</v>
          </cell>
          <cell r="C54">
            <v>0</v>
          </cell>
        </row>
        <row r="55">
          <cell r="B55" t="str">
            <v>CONSORCIO PROVINCIAL MUNDO VELA CADIZ</v>
          </cell>
          <cell r="C55">
            <v>0</v>
          </cell>
        </row>
        <row r="56">
          <cell r="B56" t="str">
            <v>CONSORCIO TRATAMIENTO RESIDUOS URBANOS DE NAVARRA</v>
          </cell>
          <cell r="C56">
            <v>0</v>
          </cell>
        </row>
        <row r="57">
          <cell r="B57" t="str">
            <v>CORTEGANA XXI SLU</v>
          </cell>
          <cell r="C57">
            <v>0</v>
          </cell>
        </row>
        <row r="58">
          <cell r="B58" t="str">
            <v>ECOPARC DE RESIDUS INDUSTRIALS, S.A.</v>
          </cell>
          <cell r="C58">
            <v>0</v>
          </cell>
        </row>
        <row r="59">
          <cell r="B59" t="str">
            <v>EMDARO AROCHE S.L.</v>
          </cell>
        </row>
        <row r="60">
          <cell r="B60" t="str">
            <v>EMPRESA MIXTA DE AGUAS DE SANTA CRUZ DE TFE SA</v>
          </cell>
        </row>
        <row r="61">
          <cell r="B61" t="str">
            <v>EMPRESA MIXTA DE AGUAS RESIDUALES DE ALICANTE S. A</v>
          </cell>
        </row>
        <row r="62">
          <cell r="B62" t="str">
            <v>EMPRESA MIXTA DE SERVICIOS MUNICIPALES DE EL EJIDO</v>
          </cell>
        </row>
        <row r="63">
          <cell r="B63" t="str">
            <v>EMPRESA MIXTA ESCORXADOR TORTOSA S.L.</v>
          </cell>
        </row>
        <row r="64">
          <cell r="B64" t="str">
            <v>EMPRESA MUN. ABAS. SANE. GRANADA, S. A. (EMASAGRA)</v>
          </cell>
        </row>
        <row r="65">
          <cell r="B65" t="str">
            <v>EMPRESA MUN.DEL SUELO Y VIVIENDA DE CAB.DEL CAMPO</v>
          </cell>
        </row>
        <row r="66">
          <cell r="B66" t="str">
            <v>EMPRESA MUNICIPAL DE AGUAS DE CORDOBA, S.A.</v>
          </cell>
        </row>
        <row r="67">
          <cell r="B67" t="str">
            <v>EMPRESA MUNICIPAL DE AGUAS DE HUELVA SA</v>
          </cell>
        </row>
        <row r="68">
          <cell r="B68" t="str">
            <v>EMPRESA MUNICIPAL DE LA VIVIENDA DE MARCHENA S.L.</v>
          </cell>
        </row>
        <row r="69">
          <cell r="B69" t="str">
            <v>EMPRESA MUNICIPAL DE SUELO DE PULPI, S.L.</v>
          </cell>
        </row>
        <row r="70">
          <cell r="B70" t="str">
            <v>EMPRESA MUNICIPAL DE VIVIENDAS ODIEL S.L.</v>
          </cell>
        </row>
        <row r="71">
          <cell r="B71" t="str">
            <v>EMPRESA MUNICIPAL DEL SUELO Y DE LA VIVIENDA DE SA</v>
          </cell>
        </row>
        <row r="72">
          <cell r="B72" t="str">
            <v>EMPRESA MUNICIPAL DEL SUELO Y VIVIENDA DE ALGETE S</v>
          </cell>
        </row>
        <row r="73">
          <cell r="B73" t="str">
            <v>EMPRESA MUNICIPAL D'URBANISME DE LLEIDA S.L.</v>
          </cell>
        </row>
        <row r="74">
          <cell r="B74" t="str">
            <v>EMUSIN GUILLENA S.L.</v>
          </cell>
        </row>
        <row r="75">
          <cell r="B75" t="str">
            <v>ESCOLA D'ESQUI DE LA VALL DE BOI, S.L.</v>
          </cell>
        </row>
        <row r="76">
          <cell r="B76" t="str">
            <v>FERROCARRIL METROPOLITA DE BARCELONA, S. A.</v>
          </cell>
        </row>
        <row r="77">
          <cell r="B77" t="str">
            <v>FIRA INTERNACIONAL DE BARCELONA</v>
          </cell>
        </row>
        <row r="78">
          <cell r="B78" t="str">
            <v>GARZA MINERA S.A.</v>
          </cell>
        </row>
        <row r="79">
          <cell r="B79" t="str">
            <v>GESTION DE SUELO DE ALJARAQUE.S.L.</v>
          </cell>
        </row>
        <row r="80">
          <cell r="B80" t="str">
            <v>GIAHSA</v>
          </cell>
        </row>
        <row r="81">
          <cell r="B81" t="str">
            <v>INICIATIVAS DEL ALTO VINALOPO, S.A.</v>
          </cell>
        </row>
        <row r="82">
          <cell r="B82" t="str">
            <v>INNOVAR EN ALCALA DE GUADAIRA SLU</v>
          </cell>
        </row>
        <row r="83">
          <cell r="B83" t="str">
            <v>INSTITUCION FERIAL ALICANTINA</v>
          </cell>
        </row>
        <row r="84">
          <cell r="B84" t="str">
            <v>INSTITUT METROPOLITA DE PROMOCIO DE SOL</v>
          </cell>
        </row>
        <row r="85">
          <cell r="B85" t="str">
            <v>MADERAS EL ESPINAR, S.A.</v>
          </cell>
        </row>
        <row r="86">
          <cell r="B86" t="str">
            <v>MANCOMUNIDAD DE LOS CANALES DEL TAIBILLA</v>
          </cell>
        </row>
        <row r="87">
          <cell r="B87" t="str">
            <v>MARINA DE BADALONA, S.A.</v>
          </cell>
        </row>
        <row r="88">
          <cell r="B88" t="str">
            <v>MUTUA UNIVERSAL MUGENAT, M.A.T.E.P.S.S. NUM. 10</v>
          </cell>
        </row>
        <row r="89">
          <cell r="B89" t="str">
            <v>OGASSA MUNICIPAL SL</v>
          </cell>
        </row>
        <row r="90">
          <cell r="B90" t="str">
            <v>PARC LOGISTIC DE LA ZONA FRANCA, S. A.</v>
          </cell>
        </row>
        <row r="91">
          <cell r="B91" t="str">
            <v>PRODUSA S A</v>
          </cell>
        </row>
        <row r="92">
          <cell r="B92" t="str">
            <v>PROINVITOSA PROMOCION DE SUELO INDUSTRIAL Y VIVIEN</v>
          </cell>
        </row>
        <row r="93">
          <cell r="B93" t="str">
            <v>PUERTO SECO DE MADRID, S.A</v>
          </cell>
        </row>
        <row r="94">
          <cell r="B94" t="str">
            <v>RADIO OLOT,S.A.</v>
          </cell>
        </row>
        <row r="95">
          <cell r="B95" t="str">
            <v>SA MUNICIPAL DE GESTION URBANISTICA DE EL VISO DEL</v>
          </cell>
        </row>
        <row r="96">
          <cell r="B96" t="str">
            <v>SAGEP (SA GEST.ESTIB.PORT.PUERTO DE LAS PALMAS)</v>
          </cell>
        </row>
        <row r="97">
          <cell r="B97" t="str">
            <v>SANLUCAR SOSTENIBLE S.L.</v>
          </cell>
        </row>
        <row r="98">
          <cell r="B98" t="str">
            <v>SC HIDROELECTRICA, S.A.</v>
          </cell>
        </row>
        <row r="99">
          <cell r="B99" t="str">
            <v>SDAD DESARROLLO ECONOMICO BOLLULLOS MITACION SL</v>
          </cell>
        </row>
        <row r="100">
          <cell r="B100" t="str">
            <v>SERMUBENIEL S.A.</v>
          </cell>
        </row>
        <row r="101">
          <cell r="B101" t="str">
            <v>SERVEI INFORMATICA LOCAL DE MENORCA</v>
          </cell>
        </row>
        <row r="102">
          <cell r="B102" t="str">
            <v>SOC. DESARROLLO ECON. BOLLULLOS MITACION S.L. SODE</v>
          </cell>
        </row>
        <row r="103">
          <cell r="B103" t="str">
            <v>SOCIEDAD ANONIMA DE GESTION ESTIBADORES P AVILES</v>
          </cell>
        </row>
        <row r="104">
          <cell r="B104" t="str">
            <v>SOCIEDAD DE DESARROLLLO LOCAL DE EL PEDROSO,S.L.</v>
          </cell>
        </row>
        <row r="105">
          <cell r="B105" t="str">
            <v>SOCIEDAD DE DESARROLLO CAÑADA ROSAL, S.L.</v>
          </cell>
        </row>
        <row r="106">
          <cell r="B106" t="str">
            <v>SOCIEDAD DE DESARROLLO DE CORIA DEL RIO, S.A.</v>
          </cell>
        </row>
        <row r="107">
          <cell r="B107" t="str">
            <v>SOCIEDAD DE DESARROLLO ECONOMICO LOREÑO, S.L.</v>
          </cell>
        </row>
        <row r="108">
          <cell r="B108" t="str">
            <v>SOCIEDAD DE FOMENTO E INVERSIONES DE TENERIFE, S.A</v>
          </cell>
        </row>
        <row r="109">
          <cell r="B109" t="str">
            <v>SOCIEDAD MUNICIPAL DE GESTION SUELO DE PUNTA UMBRI</v>
          </cell>
        </row>
        <row r="110">
          <cell r="B110" t="str">
            <v>SOCIEDAD PARA DESARROLLO Y FOMENTO DE EMPLEO SA</v>
          </cell>
        </row>
        <row r="111">
          <cell r="B111" t="str">
            <v>SOCIEDAD PUBLICA DE MEDIO AMBIENTE DE CASTILLA Y L</v>
          </cell>
        </row>
        <row r="112">
          <cell r="B112" t="str">
            <v>SOCIEDAD REGIONAL CANTABRA DE PROMOC TURISTICA, SA</v>
          </cell>
        </row>
        <row r="113">
          <cell r="B113" t="str">
            <v>SOCIEDAD URBANISTICA DE MAIRENA DEL ALCOR S.L.</v>
          </cell>
        </row>
        <row r="114">
          <cell r="B114" t="str">
            <v>SODEGINES S.L.</v>
          </cell>
        </row>
        <row r="115">
          <cell r="B115" t="str">
            <v>SOMONTANO SOCIAL, S.L.</v>
          </cell>
        </row>
        <row r="116">
          <cell r="B116" t="str">
            <v>SUIPRA S.A.</v>
          </cell>
        </row>
        <row r="117">
          <cell r="B117" t="str">
            <v>TEIDAGUA,S.A.</v>
          </cell>
        </row>
        <row r="118">
          <cell r="B118" t="str">
            <v>TRAGARRALES, S.L.</v>
          </cell>
        </row>
        <row r="119">
          <cell r="B119" t="str">
            <v>TRANSPORTS DE BARCELONA, S. A.</v>
          </cell>
        </row>
        <row r="120">
          <cell r="B120" t="str">
            <v>URDUNEDERRA URDUNA EDERRA SOCIEDAD LIMITADA.</v>
          </cell>
        </row>
        <row r="121">
          <cell r="B121" t="str">
            <v>VIELHA GESTION S.A.</v>
          </cell>
        </row>
        <row r="122">
          <cell r="B122" t="str">
            <v>VILASSAR, SOC.MUNPAL. PROMOCIONS URBANES</v>
          </cell>
        </row>
        <row r="123">
          <cell r="B123" t="str">
            <v>VIVIENDAS MUNICIPALES DE CORDOBA, S.A.</v>
          </cell>
        </row>
        <row r="124">
          <cell r="B124" t="str">
            <v>VVDA Y DESARROLLO DE ARACENA EMPRESA MUNICIPAL S.L</v>
          </cell>
        </row>
      </sheetData>
      <sheetData sheetId="8">
        <row r="14">
          <cell r="I14">
            <v>0</v>
          </cell>
        </row>
        <row r="15">
          <cell r="H15" t="str">
            <v>Central Government</v>
          </cell>
          <cell r="I15">
            <v>375018057.54000002</v>
          </cell>
          <cell r="J15">
            <v>3.3129567217487735E-2</v>
          </cell>
        </row>
        <row r="16">
          <cell r="H16" t="str">
            <v>Regional Government</v>
          </cell>
          <cell r="I16">
            <v>5953092685.4800005</v>
          </cell>
          <cell r="J16">
            <v>0.52590370066248893</v>
          </cell>
        </row>
        <row r="17">
          <cell r="H17" t="str">
            <v>Local Government</v>
          </cell>
          <cell r="I17">
            <v>2228874267.4999995</v>
          </cell>
          <cell r="J17">
            <v>0.19690155815122024</v>
          </cell>
        </row>
        <row r="18">
          <cell r="H18" t="str">
            <v>Rest (public companies / others)</v>
          </cell>
          <cell r="I18">
            <v>2762754093.7700024</v>
          </cell>
          <cell r="J18">
            <v>0.24406517396880306</v>
          </cell>
        </row>
        <row r="19">
          <cell r="I19">
            <v>11319739104.290003</v>
          </cell>
          <cell r="J19">
            <v>1</v>
          </cell>
        </row>
      </sheetData>
      <sheetData sheetId="9"/>
      <sheetData sheetId="10">
        <row r="3">
          <cell r="D3">
            <v>2.0664563498760197E-2</v>
          </cell>
        </row>
      </sheetData>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c.europa.eu/finance/bank/regcapital/legislation-in-force/index_en.htm"/>
  <Relationship Id="rId11" Type="http://schemas.openxmlformats.org/officeDocument/2006/relationships/hyperlink" TargetMode="External" Target="http://ec.europa.eu/finance/bank/docs/regcapital/acts/delegated/141010_delegated-act-liquidity-coverage_en.pdf"/>
  <Relationship Id="rId2" Type="http://schemas.openxmlformats.org/officeDocument/2006/relationships/hyperlink" TargetMode="External" Target="http://ec.europa.eu/finance/bank/regcapital/legislation-in-force/index_en.htm"/>
  <Relationship Id="rId3" Type="http://schemas.openxmlformats.org/officeDocument/2006/relationships/hyperlink" TargetMode="External" Target="http://ec.europa.eu/finance/bank/docs/regcapital/acts/delegated/141010_delegated-act-liquidity-coverage_en.pdf"/>
  <Relationship Id="rId4" Type="http://schemas.openxmlformats.org/officeDocument/2006/relationships/printerSettings" Target="../printerSettings/printerSettings3.bin"/>
  <Relationship Id="rId5" Type="http://schemas.openxmlformats.org/officeDocument/2006/relationships/drawing" Target="../drawings/drawing3.xml"/>
  <Relationship Id="rId6" Type="http://schemas.openxmlformats.org/officeDocument/2006/relationships/hyperlink" TargetMode="External" Target="http://eur-lex.europa.eu/legal-content/EN/TXT/?qid=1432731300799&amp;uri=CELEX:02009L0065-20140917"/>
  <Relationship Id="rId7" Type="http://schemas.openxmlformats.org/officeDocument/2006/relationships/hyperlink" TargetMode="External" Target="http://ec.europa.eu/finance/bank/regcapital/legislation-in-force/index_en.htm"/>
  <Relationship Id="rId8" Type="http://schemas.openxmlformats.org/officeDocument/2006/relationships/hyperlink" TargetMode="External" Target="http://ec.europa.eu/finance/bank/docs/regcapital/acts/delegated/141010_delegated-act-liquidity-coverage_en.pdf"/>
  <Relationship Id="rId9" Type="http://schemas.openxmlformats.org/officeDocument/2006/relationships/hyperlink" TargetMode="External" Target="http://eur-lex.europa.eu/legal-content/EN/TXT/?qid=1432731300799&amp;uri=CELEX:02009L0065-20140917"/>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pageSetUpPr fitToPage="1"/>
  </sheetPr>
  <dimension ref="A1:R39"/>
  <sheetViews>
    <sheetView tabSelected="1" zoomScaleNormal="100" workbookViewId="0">
      <selection activeCell="H10" sqref="H10"/>
    </sheetView>
  </sheetViews>
  <sheetFormatPr baseColWidth="10" defaultColWidth="9.140625" defaultRowHeight="15" x14ac:dyDescent="0.25"/>
  <cols>
    <col min="1" max="1" style="16" width="8.85546875" collapsed="true"/>
    <col min="2" max="10" customWidth="true" style="16" width="12.42578125" collapsed="true"/>
    <col min="11" max="18" style="16" width="8.85546875" collapsed="true"/>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50</v>
      </c>
      <c r="G5" s="27"/>
      <c r="H5" s="27"/>
      <c r="I5" s="27"/>
      <c r="J5" s="28"/>
    </row>
    <row r="6" spans="1:18" x14ac:dyDescent="0.25">
      <c r="B6" s="26"/>
      <c r="C6" s="27"/>
      <c r="D6" s="27"/>
      <c r="E6" s="27"/>
      <c r="F6" s="31"/>
      <c r="G6" s="27"/>
      <c r="H6" s="27"/>
      <c r="I6" s="27"/>
      <c r="J6" s="28"/>
    </row>
    <row r="7" spans="1:18" ht="26.25" x14ac:dyDescent="0.25">
      <c r="B7" s="26"/>
      <c r="C7" s="27"/>
      <c r="D7" s="27"/>
      <c r="E7" s="27"/>
      <c r="F7" s="32" t="s">
        <v>15</v>
      </c>
      <c r="G7" s="27"/>
      <c r="H7" s="27"/>
      <c r="I7" s="27"/>
      <c r="J7" s="28"/>
    </row>
    <row r="8" spans="1:18" ht="26.25" x14ac:dyDescent="0.25">
      <c r="B8" s="26"/>
      <c r="C8" s="27"/>
      <c r="D8" s="27"/>
      <c r="E8" s="27"/>
      <c r="F8" s="32" t="s">
        <v>1446</v>
      </c>
      <c r="G8" s="27"/>
      <c r="H8" s="27"/>
      <c r="I8" s="27"/>
      <c r="J8" s="28"/>
    </row>
    <row r="9" spans="1:18" s="68" customFormat="1" ht="21" x14ac:dyDescent="0.25">
      <c r="A9" s="16"/>
      <c r="B9" s="26"/>
      <c r="C9" s="27"/>
      <c r="D9" s="27"/>
      <c r="E9" s="27"/>
      <c r="F9" s="125" t="s">
        <v>1619</v>
      </c>
      <c r="G9" s="27"/>
      <c r="H9" s="27"/>
      <c r="I9" s="27"/>
      <c r="J9" s="28"/>
      <c r="K9" s="16"/>
      <c r="L9" s="16"/>
      <c r="M9" s="16"/>
      <c r="N9" s="16"/>
      <c r="O9" s="16"/>
      <c r="P9" s="16"/>
      <c r="Q9" s="16"/>
      <c r="R9" s="16"/>
    </row>
    <row r="10" spans="1:18" ht="21" x14ac:dyDescent="0.25">
      <c r="B10" s="26"/>
      <c r="C10" s="27"/>
      <c r="D10" s="27"/>
      <c r="E10" s="27"/>
      <c r="F10" s="125" t="s">
        <v>1620</v>
      </c>
      <c r="G10" s="27"/>
      <c r="H10" s="27"/>
      <c r="I10" s="27"/>
      <c r="J10" s="28"/>
    </row>
    <row r="11" spans="1:18" s="68" customFormat="1" ht="21" x14ac:dyDescent="0.25">
      <c r="A11" s="16"/>
      <c r="B11" s="26"/>
      <c r="C11" s="27"/>
      <c r="D11" s="27"/>
      <c r="E11" s="27"/>
      <c r="F11" s="125"/>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51</v>
      </c>
      <c r="G22" s="27"/>
      <c r="H22" s="27"/>
      <c r="I22" s="27"/>
      <c r="J22" s="28"/>
    </row>
    <row r="23" spans="1:18" x14ac:dyDescent="0.25">
      <c r="B23" s="26"/>
      <c r="C23" s="27"/>
      <c r="D23" s="27"/>
      <c r="E23" s="27"/>
      <c r="F23" s="34"/>
      <c r="G23" s="27"/>
      <c r="H23" s="27"/>
      <c r="I23" s="27"/>
      <c r="J23" s="28"/>
    </row>
    <row r="24" spans="1:18" x14ac:dyDescent="0.25">
      <c r="B24" s="26"/>
      <c r="C24" s="27"/>
      <c r="D24" s="185" t="s">
        <v>310</v>
      </c>
      <c r="E24" s="186" t="s">
        <v>52</v>
      </c>
      <c r="F24" s="186"/>
      <c r="G24" s="186"/>
      <c r="H24" s="186"/>
      <c r="I24" s="27"/>
      <c r="J24" s="28"/>
    </row>
    <row r="25" spans="1:18" x14ac:dyDescent="0.25">
      <c r="B25" s="26"/>
      <c r="C25" s="27"/>
      <c r="D25" s="27"/>
      <c r="E25" s="35"/>
      <c r="F25" s="35"/>
      <c r="G25" s="35"/>
      <c r="H25" s="27"/>
      <c r="I25" s="27"/>
      <c r="J25" s="28"/>
    </row>
    <row r="26" spans="1:18" x14ac:dyDescent="0.25">
      <c r="B26" s="26"/>
      <c r="C26" s="27"/>
      <c r="D26" s="185" t="s">
        <v>384</v>
      </c>
      <c r="E26" s="186"/>
      <c r="F26" s="186"/>
      <c r="G26" s="186"/>
      <c r="H26" s="186"/>
      <c r="I26" s="27"/>
      <c r="J26" s="28"/>
    </row>
    <row r="27" spans="1:18" s="68" customFormat="1" x14ac:dyDescent="0.25">
      <c r="A27" s="16"/>
      <c r="B27" s="26"/>
      <c r="C27" s="27"/>
      <c r="D27" s="91"/>
      <c r="E27" s="91"/>
      <c r="F27" s="91"/>
      <c r="G27" s="91"/>
      <c r="H27" s="91"/>
      <c r="I27" s="27"/>
      <c r="J27" s="28"/>
      <c r="K27" s="16"/>
      <c r="L27" s="16"/>
      <c r="M27" s="16"/>
      <c r="N27" s="16"/>
      <c r="O27" s="16"/>
      <c r="P27" s="16"/>
      <c r="Q27" s="16"/>
      <c r="R27" s="16"/>
    </row>
    <row r="28" spans="1:18" s="68" customFormat="1" x14ac:dyDescent="0.25">
      <c r="A28" s="16"/>
      <c r="B28" s="26"/>
      <c r="C28" s="27"/>
      <c r="D28" s="189" t="s">
        <v>385</v>
      </c>
      <c r="E28" s="190" t="s">
        <v>52</v>
      </c>
      <c r="F28" s="190"/>
      <c r="G28" s="190"/>
      <c r="H28" s="190"/>
      <c r="I28" s="27"/>
      <c r="J28" s="28"/>
      <c r="K28" s="16"/>
      <c r="L28" s="16"/>
      <c r="M28" s="16"/>
      <c r="N28" s="16"/>
      <c r="O28" s="16"/>
      <c r="P28" s="16"/>
      <c r="Q28" s="16"/>
      <c r="R28" s="16"/>
    </row>
    <row r="29" spans="1:18" s="131" customFormat="1" x14ac:dyDescent="0.25">
      <c r="A29" s="134"/>
      <c r="B29" s="26"/>
      <c r="C29" s="27"/>
      <c r="D29" s="146"/>
      <c r="E29" s="146"/>
      <c r="F29" s="146"/>
      <c r="G29" s="146"/>
      <c r="H29" s="146"/>
      <c r="I29" s="27"/>
      <c r="J29" s="28"/>
      <c r="K29" s="134"/>
      <c r="L29" s="134"/>
      <c r="M29" s="134"/>
      <c r="N29" s="134"/>
      <c r="O29" s="134"/>
      <c r="P29" s="134"/>
      <c r="Q29" s="134"/>
      <c r="R29" s="134"/>
    </row>
    <row r="30" spans="1:18" s="131" customFormat="1" x14ac:dyDescent="0.25">
      <c r="A30" s="134"/>
      <c r="B30" s="26"/>
      <c r="C30" s="27"/>
      <c r="D30" s="189" t="s">
        <v>402</v>
      </c>
      <c r="E30" s="190" t="s">
        <v>52</v>
      </c>
      <c r="F30" s="190"/>
      <c r="G30" s="190"/>
      <c r="H30" s="190"/>
      <c r="I30" s="27"/>
      <c r="J30" s="28"/>
      <c r="K30" s="134"/>
      <c r="L30" s="134"/>
      <c r="M30" s="134"/>
      <c r="N30" s="134"/>
      <c r="O30" s="134"/>
      <c r="P30" s="134"/>
      <c r="Q30" s="134"/>
      <c r="R30" s="134"/>
    </row>
    <row r="31" spans="1:18" s="68" customFormat="1" x14ac:dyDescent="0.25">
      <c r="A31" s="16"/>
      <c r="B31" s="26"/>
      <c r="C31" s="27"/>
      <c r="D31" s="91"/>
      <c r="E31" s="91"/>
      <c r="F31" s="91"/>
      <c r="G31" s="91"/>
      <c r="H31" s="91"/>
      <c r="I31" s="27"/>
      <c r="J31" s="28"/>
      <c r="K31" s="16"/>
      <c r="L31" s="16"/>
      <c r="M31" s="16"/>
      <c r="N31" s="16"/>
      <c r="O31" s="16"/>
      <c r="P31" s="16"/>
      <c r="Q31" s="16"/>
      <c r="R31" s="16"/>
    </row>
    <row r="32" spans="1:18" s="68" customFormat="1" x14ac:dyDescent="0.25">
      <c r="A32" s="16"/>
      <c r="B32" s="26"/>
      <c r="C32" s="27"/>
      <c r="D32" s="185" t="s">
        <v>386</v>
      </c>
      <c r="E32" s="186" t="s">
        <v>52</v>
      </c>
      <c r="F32" s="186"/>
      <c r="G32" s="186"/>
      <c r="H32" s="186"/>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187" t="s">
        <v>387</v>
      </c>
      <c r="E34" s="188"/>
      <c r="F34" s="188"/>
      <c r="G34" s="188"/>
      <c r="H34" s="188"/>
      <c r="I34" s="27"/>
      <c r="J34" s="28"/>
    </row>
    <row r="35" spans="2:10" x14ac:dyDescent="0.25">
      <c r="B35" s="26"/>
      <c r="C35" s="27"/>
      <c r="D35" s="27"/>
      <c r="E35" s="27"/>
      <c r="F35" s="34"/>
      <c r="G35" s="27"/>
      <c r="H35" s="27"/>
      <c r="I35" s="27"/>
      <c r="J35" s="28"/>
    </row>
    <row r="36" spans="2:10" x14ac:dyDescent="0.25">
      <c r="B36" s="26"/>
      <c r="C36" s="27"/>
      <c r="D36" s="27"/>
      <c r="E36" s="27"/>
      <c r="F36" s="33"/>
      <c r="G36" s="27"/>
      <c r="H36" s="27"/>
      <c r="I36" s="27"/>
      <c r="J36" s="28"/>
    </row>
    <row r="37" spans="2:10" x14ac:dyDescent="0.25">
      <c r="B37" s="26"/>
      <c r="C37" s="27"/>
      <c r="D37" s="27"/>
      <c r="E37" s="27"/>
      <c r="F37" s="27"/>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6">
    <mergeCell ref="D24:H24"/>
    <mergeCell ref="D34:H3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s>
  <pageMargins left="0.51181102362204722" right="0" top="0.74803149606299213" bottom="0.74803149606299213" header="0.31496062992125984" footer="0.31496062992125984"/>
  <pageSetup paperSize="9" scale="88"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AE32"/>
  <sheetViews>
    <sheetView topLeftCell="A4" zoomScale="80" zoomScaleNormal="80" zoomScalePageLayoutView="90" workbookViewId="0">
      <selection activeCell="D13" sqref="D13"/>
    </sheetView>
  </sheetViews>
  <sheetFormatPr baseColWidth="10" defaultColWidth="9.140625" defaultRowHeight="15" x14ac:dyDescent="0.25"/>
  <cols>
    <col min="1" max="1" customWidth="true" style="120" width="4.7109375" collapsed="true"/>
    <col min="2" max="2" bestFit="true" customWidth="true" style="121" width="16.85546875" collapsed="true"/>
    <col min="3" max="3" customWidth="true" style="122" width="127.5703125" collapsed="true"/>
    <col min="4" max="31" customWidth="true" style="103" width="9.140625" collapsed="true"/>
    <col min="32" max="246" style="68" width="8.85546875" collapsed="true"/>
    <col min="247" max="247" customWidth="true" style="68" width="4.7109375" collapsed="true"/>
    <col min="248" max="248" bestFit="true" customWidth="true" style="68" width="16.85546875" collapsed="true"/>
    <col min="249" max="249" customWidth="true" style="68" width="127.5703125" collapsed="true"/>
    <col min="250" max="250" customWidth="true" style="68" width="46.7109375" collapsed="true"/>
    <col min="251" max="287" customWidth="true" style="68" width="9.140625" collapsed="true"/>
    <col min="288" max="502" style="68" width="8.85546875" collapsed="true"/>
    <col min="503" max="503" customWidth="true" style="68" width="4.7109375" collapsed="true"/>
    <col min="504" max="504" bestFit="true" customWidth="true" style="68" width="16.85546875" collapsed="true"/>
    <col min="505" max="505" customWidth="true" style="68" width="127.5703125" collapsed="true"/>
    <col min="506" max="506" customWidth="true" style="68" width="46.7109375" collapsed="true"/>
    <col min="507" max="543" customWidth="true" style="68" width="9.140625" collapsed="true"/>
    <col min="544" max="758" style="68" width="8.85546875" collapsed="true"/>
    <col min="759" max="759" customWidth="true" style="68" width="4.7109375" collapsed="true"/>
    <col min="760" max="760" bestFit="true" customWidth="true" style="68" width="16.85546875" collapsed="true"/>
    <col min="761" max="761" customWidth="true" style="68" width="127.5703125" collapsed="true"/>
    <col min="762" max="762" customWidth="true" style="68" width="46.7109375" collapsed="true"/>
    <col min="763" max="799" customWidth="true" style="68" width="9.140625" collapsed="true"/>
    <col min="800" max="1014" style="68" width="8.85546875" collapsed="true"/>
    <col min="1015" max="1015" customWidth="true" style="68" width="4.7109375" collapsed="true"/>
    <col min="1016" max="1016" bestFit="true" customWidth="true" style="68" width="16.85546875" collapsed="true"/>
    <col min="1017" max="1017" customWidth="true" style="68" width="127.5703125" collapsed="true"/>
    <col min="1018" max="1018" customWidth="true" style="68" width="46.7109375" collapsed="true"/>
    <col min="1019" max="1055" customWidth="true" style="68" width="9.140625" collapsed="true"/>
    <col min="1056" max="1270" style="68" width="8.85546875" collapsed="true"/>
    <col min="1271" max="1271" customWidth="true" style="68" width="4.7109375" collapsed="true"/>
    <col min="1272" max="1272" bestFit="true" customWidth="true" style="68" width="16.85546875" collapsed="true"/>
    <col min="1273" max="1273" customWidth="true" style="68" width="127.5703125" collapsed="true"/>
    <col min="1274" max="1274" customWidth="true" style="68" width="46.7109375" collapsed="true"/>
    <col min="1275" max="1311" customWidth="true" style="68" width="9.140625" collapsed="true"/>
    <col min="1312" max="1526" style="68" width="8.85546875" collapsed="true"/>
    <col min="1527" max="1527" customWidth="true" style="68" width="4.7109375" collapsed="true"/>
    <col min="1528" max="1528" bestFit="true" customWidth="true" style="68" width="16.85546875" collapsed="true"/>
    <col min="1529" max="1529" customWidth="true" style="68" width="127.5703125" collapsed="true"/>
    <col min="1530" max="1530" customWidth="true" style="68" width="46.7109375" collapsed="true"/>
    <col min="1531" max="1567" customWidth="true" style="68" width="9.140625" collapsed="true"/>
    <col min="1568" max="1782" style="68" width="8.85546875" collapsed="true"/>
    <col min="1783" max="1783" customWidth="true" style="68" width="4.7109375" collapsed="true"/>
    <col min="1784" max="1784" bestFit="true" customWidth="true" style="68" width="16.85546875" collapsed="true"/>
    <col min="1785" max="1785" customWidth="true" style="68" width="127.5703125" collapsed="true"/>
    <col min="1786" max="1786" customWidth="true" style="68" width="46.7109375" collapsed="true"/>
    <col min="1787" max="1823" customWidth="true" style="68" width="9.140625" collapsed="true"/>
    <col min="1824" max="2038" style="68" width="8.85546875" collapsed="true"/>
    <col min="2039" max="2039" customWidth="true" style="68" width="4.7109375" collapsed="true"/>
    <col min="2040" max="2040" bestFit="true" customWidth="true" style="68" width="16.85546875" collapsed="true"/>
    <col min="2041" max="2041" customWidth="true" style="68" width="127.5703125" collapsed="true"/>
    <col min="2042" max="2042" customWidth="true" style="68" width="46.7109375" collapsed="true"/>
    <col min="2043" max="2079" customWidth="true" style="68" width="9.140625" collapsed="true"/>
    <col min="2080" max="2294" style="68" width="8.85546875" collapsed="true"/>
    <col min="2295" max="2295" customWidth="true" style="68" width="4.7109375" collapsed="true"/>
    <col min="2296" max="2296" bestFit="true" customWidth="true" style="68" width="16.85546875" collapsed="true"/>
    <col min="2297" max="2297" customWidth="true" style="68" width="127.5703125" collapsed="true"/>
    <col min="2298" max="2298" customWidth="true" style="68" width="46.7109375" collapsed="true"/>
    <col min="2299" max="2335" customWidth="true" style="68" width="9.140625" collapsed="true"/>
    <col min="2336" max="2550" style="68" width="8.85546875" collapsed="true"/>
    <col min="2551" max="2551" customWidth="true" style="68" width="4.7109375" collapsed="true"/>
    <col min="2552" max="2552" bestFit="true" customWidth="true" style="68" width="16.85546875" collapsed="true"/>
    <col min="2553" max="2553" customWidth="true" style="68" width="127.5703125" collapsed="true"/>
    <col min="2554" max="2554" customWidth="true" style="68" width="46.7109375" collapsed="true"/>
    <col min="2555" max="2591" customWidth="true" style="68" width="9.140625" collapsed="true"/>
    <col min="2592" max="2806" style="68" width="8.85546875" collapsed="true"/>
    <col min="2807" max="2807" customWidth="true" style="68" width="4.7109375" collapsed="true"/>
    <col min="2808" max="2808" bestFit="true" customWidth="true" style="68" width="16.85546875" collapsed="true"/>
    <col min="2809" max="2809" customWidth="true" style="68" width="127.5703125" collapsed="true"/>
    <col min="2810" max="2810" customWidth="true" style="68" width="46.7109375" collapsed="true"/>
    <col min="2811" max="2847" customWidth="true" style="68" width="9.140625" collapsed="true"/>
    <col min="2848" max="3062" style="68" width="8.85546875" collapsed="true"/>
    <col min="3063" max="3063" customWidth="true" style="68" width="4.7109375" collapsed="true"/>
    <col min="3064" max="3064" bestFit="true" customWidth="true" style="68" width="16.85546875" collapsed="true"/>
    <col min="3065" max="3065" customWidth="true" style="68" width="127.5703125" collapsed="true"/>
    <col min="3066" max="3066" customWidth="true" style="68" width="46.7109375" collapsed="true"/>
    <col min="3067" max="3103" customWidth="true" style="68" width="9.140625" collapsed="true"/>
    <col min="3104" max="3318" style="68" width="8.85546875" collapsed="true"/>
    <col min="3319" max="3319" customWidth="true" style="68" width="4.7109375" collapsed="true"/>
    <col min="3320" max="3320" bestFit="true" customWidth="true" style="68" width="16.85546875" collapsed="true"/>
    <col min="3321" max="3321" customWidth="true" style="68" width="127.5703125" collapsed="true"/>
    <col min="3322" max="3322" customWidth="true" style="68" width="46.7109375" collapsed="true"/>
    <col min="3323" max="3359" customWidth="true" style="68" width="9.140625" collapsed="true"/>
    <col min="3360" max="3574" style="68" width="8.85546875" collapsed="true"/>
    <col min="3575" max="3575" customWidth="true" style="68" width="4.7109375" collapsed="true"/>
    <col min="3576" max="3576" bestFit="true" customWidth="true" style="68" width="16.85546875" collapsed="true"/>
    <col min="3577" max="3577" customWidth="true" style="68" width="127.5703125" collapsed="true"/>
    <col min="3578" max="3578" customWidth="true" style="68" width="46.7109375" collapsed="true"/>
    <col min="3579" max="3615" customWidth="true" style="68" width="9.140625" collapsed="true"/>
    <col min="3616" max="3830" style="68" width="8.85546875" collapsed="true"/>
    <col min="3831" max="3831" customWidth="true" style="68" width="4.7109375" collapsed="true"/>
    <col min="3832" max="3832" bestFit="true" customWidth="true" style="68" width="16.85546875" collapsed="true"/>
    <col min="3833" max="3833" customWidth="true" style="68" width="127.5703125" collapsed="true"/>
    <col min="3834" max="3834" customWidth="true" style="68" width="46.7109375" collapsed="true"/>
    <col min="3835" max="3871" customWidth="true" style="68" width="9.140625" collapsed="true"/>
    <col min="3872" max="4086" style="68" width="8.85546875" collapsed="true"/>
    <col min="4087" max="4087" customWidth="true" style="68" width="4.7109375" collapsed="true"/>
    <col min="4088" max="4088" bestFit="true" customWidth="true" style="68" width="16.85546875" collapsed="true"/>
    <col min="4089" max="4089" customWidth="true" style="68" width="127.5703125" collapsed="true"/>
    <col min="4090" max="4090" customWidth="true" style="68" width="46.7109375" collapsed="true"/>
    <col min="4091" max="4127" customWidth="true" style="68" width="9.140625" collapsed="true"/>
    <col min="4128" max="4342" style="68" width="8.85546875" collapsed="true"/>
    <col min="4343" max="4343" customWidth="true" style="68" width="4.7109375" collapsed="true"/>
    <col min="4344" max="4344" bestFit="true" customWidth="true" style="68" width="16.85546875" collapsed="true"/>
    <col min="4345" max="4345" customWidth="true" style="68" width="127.5703125" collapsed="true"/>
    <col min="4346" max="4346" customWidth="true" style="68" width="46.7109375" collapsed="true"/>
    <col min="4347" max="4383" customWidth="true" style="68" width="9.140625" collapsed="true"/>
    <col min="4384" max="4598" style="68" width="8.85546875" collapsed="true"/>
    <col min="4599" max="4599" customWidth="true" style="68" width="4.7109375" collapsed="true"/>
    <col min="4600" max="4600" bestFit="true" customWidth="true" style="68" width="16.85546875" collapsed="true"/>
    <col min="4601" max="4601" customWidth="true" style="68" width="127.5703125" collapsed="true"/>
    <col min="4602" max="4602" customWidth="true" style="68" width="46.7109375" collapsed="true"/>
    <col min="4603" max="4639" customWidth="true" style="68" width="9.140625" collapsed="true"/>
    <col min="4640" max="4854" style="68" width="8.85546875" collapsed="true"/>
    <col min="4855" max="4855" customWidth="true" style="68" width="4.7109375" collapsed="true"/>
    <col min="4856" max="4856" bestFit="true" customWidth="true" style="68" width="16.85546875" collapsed="true"/>
    <col min="4857" max="4857" customWidth="true" style="68" width="127.5703125" collapsed="true"/>
    <col min="4858" max="4858" customWidth="true" style="68" width="46.7109375" collapsed="true"/>
    <col min="4859" max="4895" customWidth="true" style="68" width="9.140625" collapsed="true"/>
    <col min="4896" max="5110" style="68" width="8.85546875" collapsed="true"/>
    <col min="5111" max="5111" customWidth="true" style="68" width="4.7109375" collapsed="true"/>
    <col min="5112" max="5112" bestFit="true" customWidth="true" style="68" width="16.85546875" collapsed="true"/>
    <col min="5113" max="5113" customWidth="true" style="68" width="127.5703125" collapsed="true"/>
    <col min="5114" max="5114" customWidth="true" style="68" width="46.7109375" collapsed="true"/>
    <col min="5115" max="5151" customWidth="true" style="68" width="9.140625" collapsed="true"/>
    <col min="5152" max="5366" style="68" width="8.85546875" collapsed="true"/>
    <col min="5367" max="5367" customWidth="true" style="68" width="4.7109375" collapsed="true"/>
    <col min="5368" max="5368" bestFit="true" customWidth="true" style="68" width="16.85546875" collapsed="true"/>
    <col min="5369" max="5369" customWidth="true" style="68" width="127.5703125" collapsed="true"/>
    <col min="5370" max="5370" customWidth="true" style="68" width="46.7109375" collapsed="true"/>
    <col min="5371" max="5407" customWidth="true" style="68" width="9.140625" collapsed="true"/>
    <col min="5408" max="5622" style="68" width="8.85546875" collapsed="true"/>
    <col min="5623" max="5623" customWidth="true" style="68" width="4.7109375" collapsed="true"/>
    <col min="5624" max="5624" bestFit="true" customWidth="true" style="68" width="16.85546875" collapsed="true"/>
    <col min="5625" max="5625" customWidth="true" style="68" width="127.5703125" collapsed="true"/>
    <col min="5626" max="5626" customWidth="true" style="68" width="46.7109375" collapsed="true"/>
    <col min="5627" max="5663" customWidth="true" style="68" width="9.140625" collapsed="true"/>
    <col min="5664" max="5878" style="68" width="8.85546875" collapsed="true"/>
    <col min="5879" max="5879" customWidth="true" style="68" width="4.7109375" collapsed="true"/>
    <col min="5880" max="5880" bestFit="true" customWidth="true" style="68" width="16.85546875" collapsed="true"/>
    <col min="5881" max="5881" customWidth="true" style="68" width="127.5703125" collapsed="true"/>
    <col min="5882" max="5882" customWidth="true" style="68" width="46.7109375" collapsed="true"/>
    <col min="5883" max="5919" customWidth="true" style="68" width="9.140625" collapsed="true"/>
    <col min="5920" max="6134" style="68" width="8.85546875" collapsed="true"/>
    <col min="6135" max="6135" customWidth="true" style="68" width="4.7109375" collapsed="true"/>
    <col min="6136" max="6136" bestFit="true" customWidth="true" style="68" width="16.85546875" collapsed="true"/>
    <col min="6137" max="6137" customWidth="true" style="68" width="127.5703125" collapsed="true"/>
    <col min="6138" max="6138" customWidth="true" style="68" width="46.7109375" collapsed="true"/>
    <col min="6139" max="6175" customWidth="true" style="68" width="9.140625" collapsed="true"/>
    <col min="6176" max="6390" style="68" width="8.85546875" collapsed="true"/>
    <col min="6391" max="6391" customWidth="true" style="68" width="4.7109375" collapsed="true"/>
    <col min="6392" max="6392" bestFit="true" customWidth="true" style="68" width="16.85546875" collapsed="true"/>
    <col min="6393" max="6393" customWidth="true" style="68" width="127.5703125" collapsed="true"/>
    <col min="6394" max="6394" customWidth="true" style="68" width="46.7109375" collapsed="true"/>
    <col min="6395" max="6431" customWidth="true" style="68" width="9.140625" collapsed="true"/>
    <col min="6432" max="6646" style="68" width="8.85546875" collapsed="true"/>
    <col min="6647" max="6647" customWidth="true" style="68" width="4.7109375" collapsed="true"/>
    <col min="6648" max="6648" bestFit="true" customWidth="true" style="68" width="16.85546875" collapsed="true"/>
    <col min="6649" max="6649" customWidth="true" style="68" width="127.5703125" collapsed="true"/>
    <col min="6650" max="6650" customWidth="true" style="68" width="46.7109375" collapsed="true"/>
    <col min="6651" max="6687" customWidth="true" style="68" width="9.140625" collapsed="true"/>
    <col min="6688" max="6902" style="68" width="8.85546875" collapsed="true"/>
    <col min="6903" max="6903" customWidth="true" style="68" width="4.7109375" collapsed="true"/>
    <col min="6904" max="6904" bestFit="true" customWidth="true" style="68" width="16.85546875" collapsed="true"/>
    <col min="6905" max="6905" customWidth="true" style="68" width="127.5703125" collapsed="true"/>
    <col min="6906" max="6906" customWidth="true" style="68" width="46.7109375" collapsed="true"/>
    <col min="6907" max="6943" customWidth="true" style="68" width="9.140625" collapsed="true"/>
    <col min="6944" max="7158" style="68" width="8.85546875" collapsed="true"/>
    <col min="7159" max="7159" customWidth="true" style="68" width="4.7109375" collapsed="true"/>
    <col min="7160" max="7160" bestFit="true" customWidth="true" style="68" width="16.85546875" collapsed="true"/>
    <col min="7161" max="7161" customWidth="true" style="68" width="127.5703125" collapsed="true"/>
    <col min="7162" max="7162" customWidth="true" style="68" width="46.7109375" collapsed="true"/>
    <col min="7163" max="7199" customWidth="true" style="68" width="9.140625" collapsed="true"/>
    <col min="7200" max="7414" style="68" width="8.85546875" collapsed="true"/>
    <col min="7415" max="7415" customWidth="true" style="68" width="4.7109375" collapsed="true"/>
    <col min="7416" max="7416" bestFit="true" customWidth="true" style="68" width="16.85546875" collapsed="true"/>
    <col min="7417" max="7417" customWidth="true" style="68" width="127.5703125" collapsed="true"/>
    <col min="7418" max="7418" customWidth="true" style="68" width="46.7109375" collapsed="true"/>
    <col min="7419" max="7455" customWidth="true" style="68" width="9.140625" collapsed="true"/>
    <col min="7456" max="7670" style="68" width="8.85546875" collapsed="true"/>
    <col min="7671" max="7671" customWidth="true" style="68" width="4.7109375" collapsed="true"/>
    <col min="7672" max="7672" bestFit="true" customWidth="true" style="68" width="16.85546875" collapsed="true"/>
    <col min="7673" max="7673" customWidth="true" style="68" width="127.5703125" collapsed="true"/>
    <col min="7674" max="7674" customWidth="true" style="68" width="46.7109375" collapsed="true"/>
    <col min="7675" max="7711" customWidth="true" style="68" width="9.140625" collapsed="true"/>
    <col min="7712" max="7926" style="68" width="8.85546875" collapsed="true"/>
    <col min="7927" max="7927" customWidth="true" style="68" width="4.7109375" collapsed="true"/>
    <col min="7928" max="7928" bestFit="true" customWidth="true" style="68" width="16.85546875" collapsed="true"/>
    <col min="7929" max="7929" customWidth="true" style="68" width="127.5703125" collapsed="true"/>
    <col min="7930" max="7930" customWidth="true" style="68" width="46.7109375" collapsed="true"/>
    <col min="7931" max="7967" customWidth="true" style="68" width="9.140625" collapsed="true"/>
    <col min="7968" max="8182" style="68" width="8.85546875" collapsed="true"/>
    <col min="8183" max="8183" customWidth="true" style="68" width="4.7109375" collapsed="true"/>
    <col min="8184" max="8184" bestFit="true" customWidth="true" style="68" width="16.85546875" collapsed="true"/>
    <col min="8185" max="8185" customWidth="true" style="68" width="127.5703125" collapsed="true"/>
    <col min="8186" max="8186" customWidth="true" style="68" width="46.7109375" collapsed="true"/>
    <col min="8187" max="8223" customWidth="true" style="68" width="9.140625" collapsed="true"/>
    <col min="8224" max="8438" style="68" width="8.85546875" collapsed="true"/>
    <col min="8439" max="8439" customWidth="true" style="68" width="4.7109375" collapsed="true"/>
    <col min="8440" max="8440" bestFit="true" customWidth="true" style="68" width="16.85546875" collapsed="true"/>
    <col min="8441" max="8441" customWidth="true" style="68" width="127.5703125" collapsed="true"/>
    <col min="8442" max="8442" customWidth="true" style="68" width="46.7109375" collapsed="true"/>
    <col min="8443" max="8479" customWidth="true" style="68" width="9.140625" collapsed="true"/>
    <col min="8480" max="8694" style="68" width="8.85546875" collapsed="true"/>
    <col min="8695" max="8695" customWidth="true" style="68" width="4.7109375" collapsed="true"/>
    <col min="8696" max="8696" bestFit="true" customWidth="true" style="68" width="16.85546875" collapsed="true"/>
    <col min="8697" max="8697" customWidth="true" style="68" width="127.5703125" collapsed="true"/>
    <col min="8698" max="8698" customWidth="true" style="68" width="46.7109375" collapsed="true"/>
    <col min="8699" max="8735" customWidth="true" style="68" width="9.140625" collapsed="true"/>
    <col min="8736" max="8950" style="68" width="8.85546875" collapsed="true"/>
    <col min="8951" max="8951" customWidth="true" style="68" width="4.7109375" collapsed="true"/>
    <col min="8952" max="8952" bestFit="true" customWidth="true" style="68" width="16.85546875" collapsed="true"/>
    <col min="8953" max="8953" customWidth="true" style="68" width="127.5703125" collapsed="true"/>
    <col min="8954" max="8954" customWidth="true" style="68" width="46.7109375" collapsed="true"/>
    <col min="8955" max="8991" customWidth="true" style="68" width="9.140625" collapsed="true"/>
    <col min="8992" max="9206" style="68" width="8.85546875" collapsed="true"/>
    <col min="9207" max="9207" customWidth="true" style="68" width="4.7109375" collapsed="true"/>
    <col min="9208" max="9208" bestFit="true" customWidth="true" style="68" width="16.85546875" collapsed="true"/>
    <col min="9209" max="9209" customWidth="true" style="68" width="127.5703125" collapsed="true"/>
    <col min="9210" max="9210" customWidth="true" style="68" width="46.7109375" collapsed="true"/>
    <col min="9211" max="9247" customWidth="true" style="68" width="9.140625" collapsed="true"/>
    <col min="9248" max="9462" style="68" width="8.85546875" collapsed="true"/>
    <col min="9463" max="9463" customWidth="true" style="68" width="4.7109375" collapsed="true"/>
    <col min="9464" max="9464" bestFit="true" customWidth="true" style="68" width="16.85546875" collapsed="true"/>
    <col min="9465" max="9465" customWidth="true" style="68" width="127.5703125" collapsed="true"/>
    <col min="9466" max="9466" customWidth="true" style="68" width="46.7109375" collapsed="true"/>
    <col min="9467" max="9503" customWidth="true" style="68" width="9.140625" collapsed="true"/>
    <col min="9504" max="9718" style="68" width="8.85546875" collapsed="true"/>
    <col min="9719" max="9719" customWidth="true" style="68" width="4.7109375" collapsed="true"/>
    <col min="9720" max="9720" bestFit="true" customWidth="true" style="68" width="16.85546875" collapsed="true"/>
    <col min="9721" max="9721" customWidth="true" style="68" width="127.5703125" collapsed="true"/>
    <col min="9722" max="9722" customWidth="true" style="68" width="46.7109375" collapsed="true"/>
    <col min="9723" max="9759" customWidth="true" style="68" width="9.140625" collapsed="true"/>
    <col min="9760" max="9974" style="68" width="8.85546875" collapsed="true"/>
    <col min="9975" max="9975" customWidth="true" style="68" width="4.7109375" collapsed="true"/>
    <col min="9976" max="9976" bestFit="true" customWidth="true" style="68" width="16.85546875" collapsed="true"/>
    <col min="9977" max="9977" customWidth="true" style="68" width="127.5703125" collapsed="true"/>
    <col min="9978" max="9978" customWidth="true" style="68" width="46.7109375" collapsed="true"/>
    <col min="9979" max="10015" customWidth="true" style="68" width="9.140625" collapsed="true"/>
    <col min="10016" max="10230" style="68" width="8.85546875" collapsed="true"/>
    <col min="10231" max="10231" customWidth="true" style="68" width="4.7109375" collapsed="true"/>
    <col min="10232" max="10232" bestFit="true" customWidth="true" style="68" width="16.85546875" collapsed="true"/>
    <col min="10233" max="10233" customWidth="true" style="68" width="127.5703125" collapsed="true"/>
    <col min="10234" max="10234" customWidth="true" style="68" width="46.7109375" collapsed="true"/>
    <col min="10235" max="10271" customWidth="true" style="68" width="9.140625" collapsed="true"/>
    <col min="10272" max="10486" style="68" width="8.85546875" collapsed="true"/>
    <col min="10487" max="10487" customWidth="true" style="68" width="4.7109375" collapsed="true"/>
    <col min="10488" max="10488" bestFit="true" customWidth="true" style="68" width="16.85546875" collapsed="true"/>
    <col min="10489" max="10489" customWidth="true" style="68" width="127.5703125" collapsed="true"/>
    <col min="10490" max="10490" customWidth="true" style="68" width="46.7109375" collapsed="true"/>
    <col min="10491" max="10527" customWidth="true" style="68" width="9.140625" collapsed="true"/>
    <col min="10528" max="10742" style="68" width="8.85546875" collapsed="true"/>
    <col min="10743" max="10743" customWidth="true" style="68" width="4.7109375" collapsed="true"/>
    <col min="10744" max="10744" bestFit="true" customWidth="true" style="68" width="16.85546875" collapsed="true"/>
    <col min="10745" max="10745" customWidth="true" style="68" width="127.5703125" collapsed="true"/>
    <col min="10746" max="10746" customWidth="true" style="68" width="46.7109375" collapsed="true"/>
    <col min="10747" max="10783" customWidth="true" style="68" width="9.140625" collapsed="true"/>
    <col min="10784" max="10998" style="68" width="8.85546875" collapsed="true"/>
    <col min="10999" max="10999" customWidth="true" style="68" width="4.7109375" collapsed="true"/>
    <col min="11000" max="11000" bestFit="true" customWidth="true" style="68" width="16.85546875" collapsed="true"/>
    <col min="11001" max="11001" customWidth="true" style="68" width="127.5703125" collapsed="true"/>
    <col min="11002" max="11002" customWidth="true" style="68" width="46.7109375" collapsed="true"/>
    <col min="11003" max="11039" customWidth="true" style="68" width="9.140625" collapsed="true"/>
    <col min="11040" max="11254" style="68" width="8.85546875" collapsed="true"/>
    <col min="11255" max="11255" customWidth="true" style="68" width="4.7109375" collapsed="true"/>
    <col min="11256" max="11256" bestFit="true" customWidth="true" style="68" width="16.85546875" collapsed="true"/>
    <col min="11257" max="11257" customWidth="true" style="68" width="127.5703125" collapsed="true"/>
    <col min="11258" max="11258" customWidth="true" style="68" width="46.7109375" collapsed="true"/>
    <col min="11259" max="11295" customWidth="true" style="68" width="9.140625" collapsed="true"/>
    <col min="11296" max="11510" style="68" width="8.85546875" collapsed="true"/>
    <col min="11511" max="11511" customWidth="true" style="68" width="4.7109375" collapsed="true"/>
    <col min="11512" max="11512" bestFit="true" customWidth="true" style="68" width="16.85546875" collapsed="true"/>
    <col min="11513" max="11513" customWidth="true" style="68" width="127.5703125" collapsed="true"/>
    <col min="11514" max="11514" customWidth="true" style="68" width="46.7109375" collapsed="true"/>
    <col min="11515" max="11551" customWidth="true" style="68" width="9.140625" collapsed="true"/>
    <col min="11552" max="11766" style="68" width="8.85546875" collapsed="true"/>
    <col min="11767" max="11767" customWidth="true" style="68" width="4.7109375" collapsed="true"/>
    <col min="11768" max="11768" bestFit="true" customWidth="true" style="68" width="16.85546875" collapsed="true"/>
    <col min="11769" max="11769" customWidth="true" style="68" width="127.5703125" collapsed="true"/>
    <col min="11770" max="11770" customWidth="true" style="68" width="46.7109375" collapsed="true"/>
    <col min="11771" max="11807" customWidth="true" style="68" width="9.140625" collapsed="true"/>
    <col min="11808" max="12022" style="68" width="8.85546875" collapsed="true"/>
    <col min="12023" max="12023" customWidth="true" style="68" width="4.7109375" collapsed="true"/>
    <col min="12024" max="12024" bestFit="true" customWidth="true" style="68" width="16.85546875" collapsed="true"/>
    <col min="12025" max="12025" customWidth="true" style="68" width="127.5703125" collapsed="true"/>
    <col min="12026" max="12026" customWidth="true" style="68" width="46.7109375" collapsed="true"/>
    <col min="12027" max="12063" customWidth="true" style="68" width="9.140625" collapsed="true"/>
    <col min="12064" max="12278" style="68" width="8.85546875" collapsed="true"/>
    <col min="12279" max="12279" customWidth="true" style="68" width="4.7109375" collapsed="true"/>
    <col min="12280" max="12280" bestFit="true" customWidth="true" style="68" width="16.85546875" collapsed="true"/>
    <col min="12281" max="12281" customWidth="true" style="68" width="127.5703125" collapsed="true"/>
    <col min="12282" max="12282" customWidth="true" style="68" width="46.7109375" collapsed="true"/>
    <col min="12283" max="12319" customWidth="true" style="68" width="9.140625" collapsed="true"/>
    <col min="12320" max="12534" style="68" width="8.85546875" collapsed="true"/>
    <col min="12535" max="12535" customWidth="true" style="68" width="4.7109375" collapsed="true"/>
    <col min="12536" max="12536" bestFit="true" customWidth="true" style="68" width="16.85546875" collapsed="true"/>
    <col min="12537" max="12537" customWidth="true" style="68" width="127.5703125" collapsed="true"/>
    <col min="12538" max="12538" customWidth="true" style="68" width="46.7109375" collapsed="true"/>
    <col min="12539" max="12575" customWidth="true" style="68" width="9.140625" collapsed="true"/>
    <col min="12576" max="12790" style="68" width="8.85546875" collapsed="true"/>
    <col min="12791" max="12791" customWidth="true" style="68" width="4.7109375" collapsed="true"/>
    <col min="12792" max="12792" bestFit="true" customWidth="true" style="68" width="16.85546875" collapsed="true"/>
    <col min="12793" max="12793" customWidth="true" style="68" width="127.5703125" collapsed="true"/>
    <col min="12794" max="12794" customWidth="true" style="68" width="46.7109375" collapsed="true"/>
    <col min="12795" max="12831" customWidth="true" style="68" width="9.140625" collapsed="true"/>
    <col min="12832" max="13046" style="68" width="8.85546875" collapsed="true"/>
    <col min="13047" max="13047" customWidth="true" style="68" width="4.7109375" collapsed="true"/>
    <col min="13048" max="13048" bestFit="true" customWidth="true" style="68" width="16.85546875" collapsed="true"/>
    <col min="13049" max="13049" customWidth="true" style="68" width="127.5703125" collapsed="true"/>
    <col min="13050" max="13050" customWidth="true" style="68" width="46.7109375" collapsed="true"/>
    <col min="13051" max="13087" customWidth="true" style="68" width="9.140625" collapsed="true"/>
    <col min="13088" max="13302" style="68" width="8.85546875" collapsed="true"/>
    <col min="13303" max="13303" customWidth="true" style="68" width="4.7109375" collapsed="true"/>
    <col min="13304" max="13304" bestFit="true" customWidth="true" style="68" width="16.85546875" collapsed="true"/>
    <col min="13305" max="13305" customWidth="true" style="68" width="127.5703125" collapsed="true"/>
    <col min="13306" max="13306" customWidth="true" style="68" width="46.7109375" collapsed="true"/>
    <col min="13307" max="13343" customWidth="true" style="68" width="9.140625" collapsed="true"/>
    <col min="13344" max="13558" style="68" width="8.85546875" collapsed="true"/>
    <col min="13559" max="13559" customWidth="true" style="68" width="4.7109375" collapsed="true"/>
    <col min="13560" max="13560" bestFit="true" customWidth="true" style="68" width="16.85546875" collapsed="true"/>
    <col min="13561" max="13561" customWidth="true" style="68" width="127.5703125" collapsed="true"/>
    <col min="13562" max="13562" customWidth="true" style="68" width="46.7109375" collapsed="true"/>
    <col min="13563" max="13599" customWidth="true" style="68" width="9.140625" collapsed="true"/>
    <col min="13600" max="13814" style="68" width="8.85546875" collapsed="true"/>
    <col min="13815" max="13815" customWidth="true" style="68" width="4.7109375" collapsed="true"/>
    <col min="13816" max="13816" bestFit="true" customWidth="true" style="68" width="16.85546875" collapsed="true"/>
    <col min="13817" max="13817" customWidth="true" style="68" width="127.5703125" collapsed="true"/>
    <col min="13818" max="13818" customWidth="true" style="68" width="46.7109375" collapsed="true"/>
    <col min="13819" max="13855" customWidth="true" style="68" width="9.140625" collapsed="true"/>
    <col min="13856" max="14070" style="68" width="8.85546875" collapsed="true"/>
    <col min="14071" max="14071" customWidth="true" style="68" width="4.7109375" collapsed="true"/>
    <col min="14072" max="14072" bestFit="true" customWidth="true" style="68" width="16.85546875" collapsed="true"/>
    <col min="14073" max="14073" customWidth="true" style="68" width="127.5703125" collapsed="true"/>
    <col min="14074" max="14074" customWidth="true" style="68" width="46.7109375" collapsed="true"/>
    <col min="14075" max="14111" customWidth="true" style="68" width="9.140625" collapsed="true"/>
    <col min="14112" max="14326" style="68" width="8.85546875" collapsed="true"/>
    <col min="14327" max="14327" customWidth="true" style="68" width="4.7109375" collapsed="true"/>
    <col min="14328" max="14328" bestFit="true" customWidth="true" style="68" width="16.85546875" collapsed="true"/>
    <col min="14329" max="14329" customWidth="true" style="68" width="127.5703125" collapsed="true"/>
    <col min="14330" max="14330" customWidth="true" style="68" width="46.7109375" collapsed="true"/>
    <col min="14331" max="14367" customWidth="true" style="68" width="9.140625" collapsed="true"/>
    <col min="14368" max="14582" style="68" width="8.85546875" collapsed="true"/>
    <col min="14583" max="14583" customWidth="true" style="68" width="4.7109375" collapsed="true"/>
    <col min="14584" max="14584" bestFit="true" customWidth="true" style="68" width="16.85546875" collapsed="true"/>
    <col min="14585" max="14585" customWidth="true" style="68" width="127.5703125" collapsed="true"/>
    <col min="14586" max="14586" customWidth="true" style="68" width="46.7109375" collapsed="true"/>
    <col min="14587" max="14623" customWidth="true" style="68" width="9.140625" collapsed="true"/>
    <col min="14624" max="14838" style="68" width="8.85546875" collapsed="true"/>
    <col min="14839" max="14839" customWidth="true" style="68" width="4.7109375" collapsed="true"/>
    <col min="14840" max="14840" bestFit="true" customWidth="true" style="68" width="16.85546875" collapsed="true"/>
    <col min="14841" max="14841" customWidth="true" style="68" width="127.5703125" collapsed="true"/>
    <col min="14842" max="14842" customWidth="true" style="68" width="46.7109375" collapsed="true"/>
    <col min="14843" max="14879" customWidth="true" style="68" width="9.140625" collapsed="true"/>
    <col min="14880" max="15094" style="68" width="8.85546875" collapsed="true"/>
    <col min="15095" max="15095" customWidth="true" style="68" width="4.7109375" collapsed="true"/>
    <col min="15096" max="15096" bestFit="true" customWidth="true" style="68" width="16.85546875" collapsed="true"/>
    <col min="15097" max="15097" customWidth="true" style="68" width="127.5703125" collapsed="true"/>
    <col min="15098" max="15098" customWidth="true" style="68" width="46.7109375" collapsed="true"/>
    <col min="15099" max="15135" customWidth="true" style="68" width="9.140625" collapsed="true"/>
    <col min="15136" max="15350" style="68" width="8.85546875" collapsed="true"/>
    <col min="15351" max="15351" customWidth="true" style="68" width="4.7109375" collapsed="true"/>
    <col min="15352" max="15352" bestFit="true" customWidth="true" style="68" width="16.85546875" collapsed="true"/>
    <col min="15353" max="15353" customWidth="true" style="68" width="127.5703125" collapsed="true"/>
    <col min="15354" max="15354" customWidth="true" style="68" width="46.7109375" collapsed="true"/>
    <col min="15355" max="15391" customWidth="true" style="68" width="9.140625" collapsed="true"/>
    <col min="15392" max="15606" style="68" width="8.85546875" collapsed="true"/>
    <col min="15607" max="15607" customWidth="true" style="68" width="4.7109375" collapsed="true"/>
    <col min="15608" max="15608" bestFit="true" customWidth="true" style="68" width="16.85546875" collapsed="true"/>
    <col min="15609" max="15609" customWidth="true" style="68" width="127.5703125" collapsed="true"/>
    <col min="15610" max="15610" customWidth="true" style="68" width="46.7109375" collapsed="true"/>
    <col min="15611" max="15647" customWidth="true" style="68" width="9.140625" collapsed="true"/>
    <col min="15648" max="15862" style="68" width="8.85546875" collapsed="true"/>
    <col min="15863" max="15863" customWidth="true" style="68" width="4.7109375" collapsed="true"/>
    <col min="15864" max="15864" bestFit="true" customWidth="true" style="68" width="16.85546875" collapsed="true"/>
    <col min="15865" max="15865" customWidth="true" style="68" width="127.5703125" collapsed="true"/>
    <col min="15866" max="15866" customWidth="true" style="68" width="46.7109375" collapsed="true"/>
    <col min="15867" max="15903" customWidth="true" style="68" width="9.140625" collapsed="true"/>
    <col min="15904" max="16118" style="68" width="8.85546875" collapsed="true"/>
    <col min="16119" max="16119" customWidth="true" style="68" width="4.7109375" collapsed="true"/>
    <col min="16120" max="16120" bestFit="true" customWidth="true" style="68" width="16.85546875" collapsed="true"/>
    <col min="16121" max="16121" customWidth="true" style="68" width="127.5703125" collapsed="true"/>
    <col min="16122" max="16122" customWidth="true" style="68" width="46.7109375" collapsed="true"/>
    <col min="16123" max="16159" customWidth="true" style="68" width="9.140625" collapsed="true"/>
    <col min="16160" max="16384" style="68" width="8.85546875" collapsed="true"/>
  </cols>
  <sheetData>
    <row r="1" spans="1:31" ht="31.5" x14ac:dyDescent="0.5">
      <c r="A1" s="191" t="s">
        <v>280</v>
      </c>
      <c r="B1" s="192"/>
      <c r="C1" s="192"/>
    </row>
    <row r="2" spans="1:31" ht="31.5" x14ac:dyDescent="0.5">
      <c r="A2" s="124" t="s">
        <v>186</v>
      </c>
      <c r="B2" s="123"/>
      <c r="C2" s="123"/>
    </row>
    <row r="4" spans="1:31" s="108" customFormat="1" ht="18.75" x14ac:dyDescent="0.25">
      <c r="A4" s="104"/>
      <c r="B4" s="105"/>
      <c r="C4" s="106" t="s">
        <v>281</v>
      </c>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row>
    <row r="5" spans="1:31" s="113" customFormat="1" ht="18.75" x14ac:dyDescent="0.25">
      <c r="A5" s="109" t="s">
        <v>282</v>
      </c>
      <c r="B5" s="110"/>
      <c r="C5" s="111"/>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1:31" ht="14.45" customHeight="1" x14ac:dyDescent="0.25">
      <c r="A6" s="114" t="s">
        <v>283</v>
      </c>
      <c r="B6" s="114"/>
      <c r="C6" s="128"/>
    </row>
    <row r="7" spans="1:31" ht="60" x14ac:dyDescent="0.25">
      <c r="A7" s="115"/>
      <c r="B7" s="116" t="s">
        <v>284</v>
      </c>
      <c r="C7" s="117" t="s">
        <v>388</v>
      </c>
    </row>
    <row r="8" spans="1:31" ht="14.45" customHeight="1" x14ac:dyDescent="0.25">
      <c r="A8" s="114" t="s">
        <v>285</v>
      </c>
      <c r="B8" s="114"/>
      <c r="C8" s="128"/>
    </row>
    <row r="9" spans="1:31" ht="30" x14ac:dyDescent="0.25">
      <c r="A9" s="118"/>
      <c r="B9" s="116" t="s">
        <v>286</v>
      </c>
      <c r="C9" s="117" t="s">
        <v>311</v>
      </c>
    </row>
    <row r="10" spans="1:31" ht="14.45" customHeight="1" x14ac:dyDescent="0.25">
      <c r="A10" s="114" t="s">
        <v>287</v>
      </c>
      <c r="B10" s="114"/>
      <c r="C10" s="128"/>
    </row>
    <row r="11" spans="1:31" ht="23.25" customHeight="1" x14ac:dyDescent="0.25">
      <c r="A11" s="118"/>
      <c r="B11" s="116" t="s">
        <v>288</v>
      </c>
      <c r="C11" s="129" t="s">
        <v>312</v>
      </c>
    </row>
    <row r="12" spans="1:31" ht="14.45" customHeight="1" x14ac:dyDescent="0.25">
      <c r="A12" s="114" t="s">
        <v>289</v>
      </c>
      <c r="B12" s="114"/>
      <c r="C12" s="128"/>
    </row>
    <row r="13" spans="1:31" ht="30" x14ac:dyDescent="0.25">
      <c r="A13" s="115"/>
      <c r="B13" s="116" t="s">
        <v>290</v>
      </c>
      <c r="C13" s="117" t="s">
        <v>313</v>
      </c>
    </row>
    <row r="14" spans="1:31" ht="14.45" customHeight="1" x14ac:dyDescent="0.25">
      <c r="A14" s="114" t="s">
        <v>291</v>
      </c>
      <c r="B14" s="114"/>
      <c r="C14" s="128"/>
    </row>
    <row r="15" spans="1:31" ht="38.25" customHeight="1" x14ac:dyDescent="0.25">
      <c r="A15" s="115"/>
      <c r="B15" s="116" t="s">
        <v>292</v>
      </c>
      <c r="C15" s="129" t="s">
        <v>314</v>
      </c>
    </row>
    <row r="16" spans="1:31" ht="14.45" customHeight="1" x14ac:dyDescent="0.25">
      <c r="A16" s="114" t="s">
        <v>293</v>
      </c>
      <c r="B16" s="114"/>
      <c r="C16" s="128"/>
    </row>
    <row r="17" spans="1:31" ht="26.25" customHeight="1" x14ac:dyDescent="0.25">
      <c r="A17" s="115"/>
      <c r="B17" s="116" t="s">
        <v>294</v>
      </c>
      <c r="C17" s="129" t="s">
        <v>315</v>
      </c>
    </row>
    <row r="18" spans="1:31" ht="14.45" customHeight="1" x14ac:dyDescent="0.25">
      <c r="A18" s="114" t="s">
        <v>295</v>
      </c>
      <c r="B18" s="114"/>
      <c r="C18" s="128"/>
    </row>
    <row r="19" spans="1:31" ht="40.5" customHeight="1" x14ac:dyDescent="0.25">
      <c r="A19" s="115"/>
      <c r="B19" s="116" t="s">
        <v>296</v>
      </c>
      <c r="C19" s="117" t="s">
        <v>305</v>
      </c>
      <c r="D19" s="126"/>
    </row>
    <row r="20" spans="1:31" s="113" customFormat="1" ht="18.75" x14ac:dyDescent="0.25">
      <c r="A20" s="109" t="s">
        <v>297</v>
      </c>
      <c r="B20" s="110"/>
      <c r="C20" s="119"/>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row>
    <row r="21" spans="1:31" ht="14.45" customHeight="1" x14ac:dyDescent="0.25">
      <c r="A21" s="114" t="s">
        <v>298</v>
      </c>
      <c r="B21" s="114"/>
      <c r="C21" s="128"/>
    </row>
    <row r="22" spans="1:31" ht="42.6" customHeight="1" x14ac:dyDescent="0.25">
      <c r="A22" s="118"/>
      <c r="B22" s="116" t="s">
        <v>299</v>
      </c>
      <c r="C22" s="117" t="s">
        <v>316</v>
      </c>
    </row>
    <row r="23" spans="1:31" ht="14.45" customHeight="1" x14ac:dyDescent="0.25">
      <c r="A23" s="114" t="s">
        <v>300</v>
      </c>
      <c r="B23" s="114"/>
      <c r="C23" s="128"/>
      <c r="D23" s="126"/>
    </row>
    <row r="24" spans="1:31" ht="30" x14ac:dyDescent="0.25">
      <c r="A24" s="115"/>
      <c r="B24" s="116" t="s">
        <v>301</v>
      </c>
      <c r="C24" s="129" t="s">
        <v>317</v>
      </c>
      <c r="D24" s="126"/>
    </row>
    <row r="25" spans="1:31" ht="14.45" customHeight="1" x14ac:dyDescent="0.25">
      <c r="A25" s="114" t="s">
        <v>308</v>
      </c>
      <c r="B25" s="114"/>
      <c r="C25" s="128"/>
      <c r="D25" s="126"/>
    </row>
    <row r="26" spans="1:31" ht="38.25" customHeight="1" x14ac:dyDescent="0.25">
      <c r="A26" s="115"/>
      <c r="B26" s="116" t="s">
        <v>302</v>
      </c>
      <c r="C26" s="129" t="s">
        <v>309</v>
      </c>
      <c r="D26" s="126"/>
    </row>
    <row r="27" spans="1:31" ht="14.45" customHeight="1" x14ac:dyDescent="0.25">
      <c r="A27" s="114" t="s">
        <v>303</v>
      </c>
      <c r="B27" s="114"/>
      <c r="C27" s="128"/>
    </row>
    <row r="28" spans="1:31" ht="34.5" customHeight="1" x14ac:dyDescent="0.25">
      <c r="A28" s="115"/>
      <c r="B28" s="116" t="s">
        <v>307</v>
      </c>
      <c r="C28" s="129" t="s">
        <v>318</v>
      </c>
    </row>
    <row r="30" spans="1:31" x14ac:dyDescent="0.25">
      <c r="C30" s="9"/>
    </row>
    <row r="31" spans="1:31" x14ac:dyDescent="0.25">
      <c r="C31" s="9"/>
    </row>
    <row r="32" spans="1:31" x14ac:dyDescent="0.25">
      <c r="C32" s="9"/>
    </row>
  </sheetData>
  <mergeCells count="1">
    <mergeCell ref="A1:C1"/>
  </mergeCells>
  <pageMargins left="0.51181102362204722" right="0" top="0.74803149606299213" bottom="0.74803149606299213" header="0.31496062992125984" footer="0.31496062992125984"/>
  <pageSetup paperSize="9" scale="82"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pageSetUpPr fitToPage="1"/>
  </sheetPr>
  <dimension ref="A1:N410"/>
  <sheetViews>
    <sheetView zoomScale="70" zoomScaleNormal="70" zoomScalePageLayoutView="80" workbookViewId="0">
      <selection activeCell="D123" sqref="D123"/>
    </sheetView>
  </sheetViews>
  <sheetFormatPr baseColWidth="10" defaultColWidth="8.85546875" defaultRowHeight="15" outlineLevelRow="1" x14ac:dyDescent="0.25"/>
  <cols>
    <col min="1" max="1" customWidth="true" style="71" width="10.7109375" collapsed="true"/>
    <col min="2" max="2" customWidth="true" style="71" width="60.7109375" collapsed="true"/>
    <col min="3" max="3" customWidth="true" style="71" width="48.28515625" collapsed="true"/>
    <col min="4" max="4" customWidth="true" style="71" width="40.7109375" collapsed="true"/>
    <col min="5" max="5" customWidth="true" style="71" width="6.7109375" collapsed="true"/>
    <col min="6" max="6" customWidth="true" style="71" width="41.7109375" collapsed="true"/>
    <col min="7" max="7" customWidth="true" style="70" width="41.7109375" collapsed="true"/>
    <col min="8" max="8" customWidth="true" style="71" width="7.28515625" collapsed="true"/>
    <col min="9" max="9" customWidth="true" style="71" width="71.85546875" collapsed="true"/>
    <col min="10" max="11" customWidth="true" style="71" width="47.7109375" collapsed="true"/>
    <col min="12" max="12" customWidth="true" style="71" width="7.28515625" collapsed="true"/>
    <col min="13" max="13" customWidth="true" style="71" width="25.7109375" collapsed="true"/>
    <col min="14" max="14" customWidth="true" style="70" width="25.7109375" collapsed="true"/>
    <col min="15" max="16384" style="69" width="8.85546875" collapsed="true"/>
  </cols>
  <sheetData>
    <row r="1" spans="1:13" ht="31.5" x14ac:dyDescent="0.25">
      <c r="A1" s="22" t="s">
        <v>304</v>
      </c>
      <c r="B1" s="22"/>
      <c r="C1" s="70"/>
      <c r="D1" s="70"/>
      <c r="E1" s="70"/>
      <c r="F1" s="70"/>
      <c r="H1" s="70"/>
      <c r="I1" s="22"/>
      <c r="J1" s="70"/>
      <c r="K1" s="70"/>
      <c r="L1" s="70"/>
      <c r="M1" s="70"/>
    </row>
    <row r="2" spans="1:13" ht="15.75" thickBot="1" x14ac:dyDescent="0.3">
      <c r="A2" s="70"/>
      <c r="B2" s="139"/>
      <c r="C2" s="139"/>
      <c r="D2" s="70"/>
      <c r="E2" s="70"/>
      <c r="F2" s="70"/>
      <c r="H2" s="70"/>
      <c r="L2" s="70"/>
      <c r="M2" s="70"/>
    </row>
    <row r="3" spans="1:13" ht="19.5" thickBot="1" x14ac:dyDescent="0.3">
      <c r="A3" s="55"/>
      <c r="B3" s="54" t="s">
        <v>161</v>
      </c>
      <c r="C3" s="140" t="s">
        <v>59</v>
      </c>
      <c r="D3" s="55"/>
      <c r="E3" s="55"/>
      <c r="F3" s="55"/>
      <c r="G3" s="55"/>
      <c r="H3" s="70"/>
      <c r="L3" s="70"/>
      <c r="M3" s="70"/>
    </row>
    <row r="4" spans="1:13" ht="15.75" thickBot="1" x14ac:dyDescent="0.3">
      <c r="H4" s="70"/>
      <c r="L4" s="70"/>
      <c r="M4" s="70"/>
    </row>
    <row r="5" spans="1:13" ht="19.5" thickBot="1" x14ac:dyDescent="0.3">
      <c r="A5" s="82"/>
      <c r="B5" s="101" t="s">
        <v>278</v>
      </c>
      <c r="C5" s="82"/>
      <c r="E5" s="4"/>
      <c r="F5" s="4"/>
      <c r="H5" s="70"/>
      <c r="L5" s="70"/>
      <c r="M5" s="70"/>
    </row>
    <row r="6" spans="1:13" x14ac:dyDescent="0.25">
      <c r="B6" s="95" t="s">
        <v>66</v>
      </c>
      <c r="H6" s="70"/>
      <c r="L6" s="70"/>
      <c r="M6" s="70"/>
    </row>
    <row r="7" spans="1:13" x14ac:dyDescent="0.25">
      <c r="B7" s="96" t="s">
        <v>67</v>
      </c>
      <c r="H7" s="70"/>
      <c r="L7" s="70"/>
      <c r="M7" s="70"/>
    </row>
    <row r="8" spans="1:13" x14ac:dyDescent="0.25">
      <c r="B8" s="96" t="s">
        <v>68</v>
      </c>
      <c r="F8" s="71" t="s">
        <v>251</v>
      </c>
      <c r="H8" s="70"/>
      <c r="L8" s="70"/>
      <c r="M8" s="70"/>
    </row>
    <row r="9" spans="1:13" x14ac:dyDescent="0.25">
      <c r="B9" s="98" t="s">
        <v>263</v>
      </c>
      <c r="H9" s="70"/>
      <c r="L9" s="70"/>
      <c r="M9" s="70"/>
    </row>
    <row r="10" spans="1:13" x14ac:dyDescent="0.25">
      <c r="B10" s="98" t="s">
        <v>264</v>
      </c>
      <c r="H10" s="70"/>
      <c r="L10" s="70"/>
      <c r="M10" s="70"/>
    </row>
    <row r="11" spans="1:13" ht="15.75" thickBot="1" x14ac:dyDescent="0.3">
      <c r="B11" s="99" t="s">
        <v>265</v>
      </c>
      <c r="H11" s="70"/>
      <c r="L11" s="70"/>
      <c r="M11" s="70"/>
    </row>
    <row r="12" spans="1:13" x14ac:dyDescent="0.25">
      <c r="B12" s="88"/>
      <c r="H12" s="70"/>
      <c r="L12" s="70"/>
      <c r="M12" s="70"/>
    </row>
    <row r="13" spans="1:13" ht="37.5" x14ac:dyDescent="0.25">
      <c r="A13" s="21" t="s">
        <v>273</v>
      </c>
      <c r="B13" s="21" t="s">
        <v>66</v>
      </c>
      <c r="C13" s="18"/>
      <c r="D13" s="18"/>
      <c r="E13" s="18"/>
      <c r="F13" s="18"/>
      <c r="G13" s="19"/>
      <c r="H13" s="70"/>
      <c r="L13" s="70"/>
      <c r="M13" s="70"/>
    </row>
    <row r="14" spans="1:13" x14ac:dyDescent="0.25">
      <c r="A14" s="71" t="s">
        <v>638</v>
      </c>
      <c r="B14" s="60" t="s">
        <v>53</v>
      </c>
      <c r="C14" s="137" t="s">
        <v>616</v>
      </c>
      <c r="E14" s="4"/>
      <c r="F14" s="4"/>
      <c r="H14" s="70"/>
      <c r="L14" s="70"/>
      <c r="M14" s="70"/>
    </row>
    <row r="15" spans="1:13" x14ac:dyDescent="0.25">
      <c r="A15" s="71" t="s">
        <v>639</v>
      </c>
      <c r="B15" s="60" t="s">
        <v>54</v>
      </c>
      <c r="C15" s="71" t="s">
        <v>617</v>
      </c>
      <c r="E15" s="4"/>
      <c r="F15" s="4"/>
      <c r="H15" s="70"/>
      <c r="L15" s="70"/>
      <c r="M15" s="70"/>
    </row>
    <row r="16" spans="1:13" x14ac:dyDescent="0.25">
      <c r="A16" s="71" t="s">
        <v>640</v>
      </c>
      <c r="B16" s="60" t="s">
        <v>224</v>
      </c>
      <c r="C16" s="71" t="s">
        <v>618</v>
      </c>
      <c r="E16" s="4"/>
      <c r="F16" s="4"/>
      <c r="H16" s="70"/>
      <c r="L16" s="70"/>
      <c r="M16" s="70"/>
    </row>
    <row r="17" spans="1:13" x14ac:dyDescent="0.25">
      <c r="A17" s="71" t="s">
        <v>641</v>
      </c>
      <c r="B17" s="60" t="s">
        <v>320</v>
      </c>
      <c r="C17" s="150">
        <v>42916</v>
      </c>
      <c r="E17" s="4"/>
      <c r="F17" s="4"/>
      <c r="H17" s="70"/>
      <c r="L17" s="70"/>
      <c r="M17" s="70"/>
    </row>
    <row r="18" spans="1:13" hidden="1" outlineLevel="1" x14ac:dyDescent="0.25">
      <c r="A18" s="71" t="s">
        <v>642</v>
      </c>
      <c r="B18" s="67" t="s">
        <v>267</v>
      </c>
      <c r="E18" s="4"/>
      <c r="F18" s="4"/>
      <c r="H18" s="70"/>
      <c r="L18" s="70"/>
      <c r="M18" s="70"/>
    </row>
    <row r="19" spans="1:13" hidden="1" outlineLevel="1" x14ac:dyDescent="0.25">
      <c r="A19" s="71" t="s">
        <v>643</v>
      </c>
      <c r="B19" s="67" t="s">
        <v>268</v>
      </c>
      <c r="E19" s="4"/>
      <c r="F19" s="4"/>
      <c r="H19" s="70"/>
      <c r="L19" s="70"/>
      <c r="M19" s="70"/>
    </row>
    <row r="20" spans="1:13" hidden="1" outlineLevel="1" x14ac:dyDescent="0.25">
      <c r="A20" s="71" t="s">
        <v>644</v>
      </c>
      <c r="B20" s="67"/>
      <c r="E20" s="4"/>
      <c r="F20" s="4"/>
      <c r="H20" s="70"/>
      <c r="L20" s="70"/>
      <c r="M20" s="70"/>
    </row>
    <row r="21" spans="1:13" hidden="1" outlineLevel="1" x14ac:dyDescent="0.25">
      <c r="A21" s="71" t="s">
        <v>645</v>
      </c>
      <c r="B21" s="67"/>
      <c r="E21" s="4"/>
      <c r="F21" s="4"/>
      <c r="H21" s="70"/>
      <c r="L21" s="70"/>
      <c r="M21" s="70"/>
    </row>
    <row r="22" spans="1:13" hidden="1" outlineLevel="1" x14ac:dyDescent="0.25">
      <c r="A22" s="71" t="s">
        <v>646</v>
      </c>
      <c r="B22" s="67"/>
      <c r="E22" s="4"/>
      <c r="F22" s="4"/>
      <c r="H22" s="70"/>
      <c r="L22" s="70"/>
      <c r="M22" s="70"/>
    </row>
    <row r="23" spans="1:13" hidden="1" outlineLevel="1" x14ac:dyDescent="0.25">
      <c r="A23" s="71" t="s">
        <v>647</v>
      </c>
      <c r="B23" s="67"/>
      <c r="E23" s="4"/>
      <c r="F23" s="4"/>
      <c r="H23" s="70"/>
      <c r="L23" s="70"/>
      <c r="M23" s="70"/>
    </row>
    <row r="24" spans="1:13" hidden="1" outlineLevel="1" x14ac:dyDescent="0.25">
      <c r="A24" s="71" t="s">
        <v>648</v>
      </c>
      <c r="B24" s="67"/>
      <c r="E24" s="4"/>
      <c r="F24" s="4"/>
      <c r="H24" s="70"/>
      <c r="L24" s="70"/>
      <c r="M24" s="70"/>
    </row>
    <row r="25" spans="1:13" hidden="1" outlineLevel="1" x14ac:dyDescent="0.25">
      <c r="A25" s="71" t="s">
        <v>649</v>
      </c>
      <c r="B25" s="67"/>
      <c r="E25" s="4"/>
      <c r="F25" s="4"/>
      <c r="H25" s="70"/>
      <c r="L25" s="70"/>
      <c r="M25" s="70"/>
    </row>
    <row r="26" spans="1:13" ht="18.75" collapsed="1" x14ac:dyDescent="0.25">
      <c r="A26" s="18"/>
      <c r="B26" s="21" t="s">
        <v>67</v>
      </c>
      <c r="C26" s="18"/>
      <c r="D26" s="18"/>
      <c r="E26" s="18"/>
      <c r="F26" s="18"/>
      <c r="G26" s="19"/>
      <c r="H26" s="70"/>
      <c r="L26" s="70"/>
      <c r="M26" s="70"/>
    </row>
    <row r="27" spans="1:13" x14ac:dyDescent="0.25">
      <c r="A27" s="71" t="s">
        <v>650</v>
      </c>
      <c r="B27" s="86" t="s">
        <v>219</v>
      </c>
      <c r="C27" s="71" t="s">
        <v>619</v>
      </c>
      <c r="D27" s="72"/>
      <c r="E27" s="72"/>
      <c r="F27" s="72"/>
      <c r="H27" s="70"/>
      <c r="L27" s="70"/>
      <c r="M27" s="70"/>
    </row>
    <row r="28" spans="1:13" x14ac:dyDescent="0.25">
      <c r="A28" s="71" t="s">
        <v>651</v>
      </c>
      <c r="B28" s="86" t="s">
        <v>220</v>
      </c>
      <c r="C28" s="71" t="s">
        <v>619</v>
      </c>
      <c r="D28" s="72"/>
      <c r="E28" s="72"/>
      <c r="F28" s="72"/>
      <c r="H28" s="70"/>
      <c r="L28" s="70"/>
      <c r="M28" s="70"/>
    </row>
    <row r="29" spans="1:13" ht="15.75" customHeight="1" x14ac:dyDescent="0.25">
      <c r="A29" s="71" t="s">
        <v>652</v>
      </c>
      <c r="B29" s="86" t="s">
        <v>40</v>
      </c>
      <c r="C29" s="71" t="s">
        <v>620</v>
      </c>
      <c r="E29" s="72"/>
      <c r="F29" s="72"/>
      <c r="H29" s="70"/>
      <c r="L29" s="70"/>
      <c r="M29" s="70"/>
    </row>
    <row r="30" spans="1:13" hidden="1" outlineLevel="1" x14ac:dyDescent="0.25">
      <c r="A30" s="71" t="s">
        <v>653</v>
      </c>
      <c r="B30" s="86"/>
      <c r="E30" s="72"/>
      <c r="F30" s="72"/>
      <c r="H30" s="70"/>
      <c r="L30" s="70"/>
      <c r="M30" s="70"/>
    </row>
    <row r="31" spans="1:13" hidden="1" outlineLevel="1" x14ac:dyDescent="0.25">
      <c r="A31" s="71" t="s">
        <v>654</v>
      </c>
      <c r="B31" s="86"/>
      <c r="E31" s="72"/>
      <c r="F31" s="72"/>
      <c r="H31" s="70"/>
      <c r="L31" s="70"/>
      <c r="M31" s="70"/>
    </row>
    <row r="32" spans="1:13" hidden="1" outlineLevel="1" x14ac:dyDescent="0.25">
      <c r="A32" s="71" t="s">
        <v>655</v>
      </c>
      <c r="B32" s="86"/>
      <c r="E32" s="72"/>
      <c r="F32" s="72"/>
      <c r="H32" s="70"/>
      <c r="L32" s="70"/>
      <c r="M32" s="70"/>
    </row>
    <row r="33" spans="1:13" hidden="1" outlineLevel="1" x14ac:dyDescent="0.25">
      <c r="A33" s="71" t="s">
        <v>656</v>
      </c>
      <c r="B33" s="86"/>
      <c r="E33" s="72"/>
      <c r="F33" s="72"/>
      <c r="H33" s="70"/>
      <c r="L33" s="70"/>
      <c r="M33" s="70"/>
    </row>
    <row r="34" spans="1:13" hidden="1" outlineLevel="1" x14ac:dyDescent="0.25">
      <c r="A34" s="71" t="s">
        <v>657</v>
      </c>
      <c r="B34" s="86"/>
      <c r="E34" s="72"/>
      <c r="F34" s="72"/>
      <c r="H34" s="70"/>
      <c r="L34" s="70"/>
      <c r="M34" s="70"/>
    </row>
    <row r="35" spans="1:13" hidden="1" outlineLevel="1" x14ac:dyDescent="0.25">
      <c r="A35" s="71" t="s">
        <v>658</v>
      </c>
      <c r="B35" s="15"/>
      <c r="E35" s="72"/>
      <c r="F35" s="72"/>
      <c r="H35" s="70"/>
      <c r="L35" s="70"/>
      <c r="M35" s="70"/>
    </row>
    <row r="36" spans="1:13" ht="18.75" collapsed="1" x14ac:dyDescent="0.25">
      <c r="A36" s="21"/>
      <c r="B36" s="21" t="s">
        <v>68</v>
      </c>
      <c r="C36" s="21"/>
      <c r="D36" s="18"/>
      <c r="E36" s="18"/>
      <c r="F36" s="18"/>
      <c r="G36" s="19"/>
      <c r="H36" s="70"/>
      <c r="L36" s="70"/>
      <c r="M36" s="70"/>
    </row>
    <row r="37" spans="1:13" ht="15" customHeight="1" x14ac:dyDescent="0.25">
      <c r="A37" s="77"/>
      <c r="B37" s="79" t="s">
        <v>58</v>
      </c>
      <c r="C37" s="77" t="s">
        <v>103</v>
      </c>
      <c r="D37" s="77"/>
      <c r="E37" s="62"/>
      <c r="F37" s="78"/>
      <c r="G37" s="78"/>
      <c r="H37" s="70"/>
      <c r="L37" s="70"/>
      <c r="M37" s="70"/>
    </row>
    <row r="38" spans="1:13" x14ac:dyDescent="0.25">
      <c r="A38" s="71" t="s">
        <v>659</v>
      </c>
      <c r="B38" s="72" t="s">
        <v>165</v>
      </c>
      <c r="C38" s="152">
        <v>98772.863795959987</v>
      </c>
      <c r="F38" s="72"/>
      <c r="H38" s="70"/>
      <c r="L38" s="70"/>
      <c r="M38" s="70"/>
    </row>
    <row r="39" spans="1:13" x14ac:dyDescent="0.25">
      <c r="A39" s="71" t="s">
        <v>660</v>
      </c>
      <c r="B39" s="72" t="s">
        <v>166</v>
      </c>
      <c r="C39" s="152">
        <v>44646.277804051519</v>
      </c>
      <c r="F39" s="72"/>
      <c r="H39" s="70"/>
      <c r="L39" s="70"/>
      <c r="M39" s="70"/>
    </row>
    <row r="40" spans="1:13" hidden="1" outlineLevel="1" x14ac:dyDescent="0.25">
      <c r="A40" s="71" t="s">
        <v>661</v>
      </c>
      <c r="B40" s="93" t="s">
        <v>332</v>
      </c>
      <c r="C40" s="132" t="s">
        <v>319</v>
      </c>
      <c r="F40" s="72"/>
      <c r="H40" s="70"/>
      <c r="L40" s="70"/>
      <c r="M40" s="70"/>
    </row>
    <row r="41" spans="1:13" hidden="1" outlineLevel="1" x14ac:dyDescent="0.25">
      <c r="A41" s="71" t="s">
        <v>662</v>
      </c>
      <c r="B41" s="93" t="s">
        <v>333</v>
      </c>
      <c r="C41" s="132" t="s">
        <v>319</v>
      </c>
      <c r="F41" s="72"/>
      <c r="H41" s="70"/>
      <c r="L41" s="70"/>
      <c r="M41" s="70"/>
    </row>
    <row r="42" spans="1:13" hidden="1" outlineLevel="1" x14ac:dyDescent="0.25">
      <c r="A42" s="71" t="s">
        <v>663</v>
      </c>
      <c r="B42" s="72"/>
      <c r="F42" s="72"/>
      <c r="H42" s="70"/>
      <c r="L42" s="70"/>
      <c r="M42" s="70"/>
    </row>
    <row r="43" spans="1:13" hidden="1" outlineLevel="1" x14ac:dyDescent="0.25">
      <c r="A43" s="71" t="s">
        <v>664</v>
      </c>
      <c r="B43" s="72"/>
      <c r="F43" s="72"/>
      <c r="H43" s="70"/>
      <c r="L43" s="70"/>
      <c r="M43" s="70"/>
    </row>
    <row r="44" spans="1:13" ht="15" customHeight="1" collapsed="1" x14ac:dyDescent="0.25">
      <c r="A44" s="77"/>
      <c r="B44" s="79" t="s">
        <v>18</v>
      </c>
      <c r="C44" s="77" t="s">
        <v>23</v>
      </c>
      <c r="D44" s="77" t="s">
        <v>24</v>
      </c>
      <c r="E44" s="62"/>
      <c r="F44" s="78" t="s">
        <v>162</v>
      </c>
      <c r="G44" s="78" t="s">
        <v>194</v>
      </c>
      <c r="H44" s="70"/>
      <c r="L44" s="70"/>
      <c r="M44" s="70"/>
    </row>
    <row r="45" spans="1:13" x14ac:dyDescent="0.25">
      <c r="A45" s="71" t="s">
        <v>665</v>
      </c>
      <c r="B45" s="149" t="s">
        <v>335</v>
      </c>
      <c r="C45" s="154">
        <v>0.25</v>
      </c>
      <c r="D45" s="154">
        <v>1.2123426331186034</v>
      </c>
      <c r="E45" s="137"/>
      <c r="F45" s="154">
        <v>0.25</v>
      </c>
      <c r="G45" s="137" t="s">
        <v>222</v>
      </c>
      <c r="H45" s="70"/>
      <c r="L45" s="70"/>
      <c r="M45" s="70"/>
    </row>
    <row r="46" spans="1:13" hidden="1" outlineLevel="1" x14ac:dyDescent="0.25">
      <c r="A46" s="71" t="s">
        <v>666</v>
      </c>
      <c r="B46" s="138" t="s">
        <v>1408</v>
      </c>
      <c r="C46" s="137"/>
      <c r="D46" s="154">
        <v>0.44308161459684614</v>
      </c>
      <c r="E46" s="137"/>
      <c r="F46" s="137"/>
      <c r="G46" s="137"/>
      <c r="H46" s="70"/>
      <c r="L46" s="70"/>
      <c r="M46" s="70"/>
    </row>
    <row r="47" spans="1:13" hidden="1" outlineLevel="1" x14ac:dyDescent="0.25">
      <c r="A47" s="71" t="s">
        <v>667</v>
      </c>
      <c r="B47" s="138"/>
      <c r="C47" s="137"/>
      <c r="D47" s="137"/>
      <c r="E47" s="137"/>
      <c r="F47" s="137"/>
      <c r="G47" s="137"/>
      <c r="H47" s="70"/>
      <c r="L47" s="70"/>
      <c r="M47" s="70"/>
    </row>
    <row r="48" spans="1:13" hidden="1" outlineLevel="1" x14ac:dyDescent="0.25">
      <c r="A48" s="71" t="s">
        <v>668</v>
      </c>
      <c r="B48" s="138"/>
      <c r="G48" s="71"/>
      <c r="H48" s="70"/>
      <c r="L48" s="70"/>
      <c r="M48" s="70"/>
    </row>
    <row r="49" spans="1:13" hidden="1" outlineLevel="1" x14ac:dyDescent="0.25">
      <c r="A49" s="71" t="s">
        <v>669</v>
      </c>
      <c r="B49" s="67"/>
      <c r="G49" s="71"/>
      <c r="H49" s="70"/>
      <c r="L49" s="70"/>
      <c r="M49" s="70"/>
    </row>
    <row r="50" spans="1:13" hidden="1" outlineLevel="1" x14ac:dyDescent="0.25">
      <c r="A50" s="71" t="s">
        <v>670</v>
      </c>
      <c r="B50" s="67"/>
      <c r="G50" s="71"/>
      <c r="H50" s="70"/>
      <c r="L50" s="70"/>
      <c r="M50" s="70"/>
    </row>
    <row r="51" spans="1:13" hidden="1" outlineLevel="1" x14ac:dyDescent="0.25">
      <c r="A51" s="71" t="s">
        <v>671</v>
      </c>
      <c r="B51" s="67"/>
      <c r="G51" s="71"/>
      <c r="H51" s="70"/>
      <c r="L51" s="70"/>
      <c r="M51" s="70"/>
    </row>
    <row r="52" spans="1:13" ht="15" customHeight="1" collapsed="1" x14ac:dyDescent="0.25">
      <c r="A52" s="77"/>
      <c r="B52" s="79" t="s">
        <v>25</v>
      </c>
      <c r="C52" s="77" t="s">
        <v>103</v>
      </c>
      <c r="D52" s="77"/>
      <c r="E52" s="62"/>
      <c r="F52" s="78" t="s">
        <v>178</v>
      </c>
      <c r="G52" s="78"/>
      <c r="H52" s="70"/>
      <c r="L52" s="70"/>
      <c r="M52" s="70"/>
    </row>
    <row r="53" spans="1:13" x14ac:dyDescent="0.25">
      <c r="A53" s="137" t="s">
        <v>672</v>
      </c>
      <c r="B53" s="149" t="s">
        <v>30</v>
      </c>
      <c r="C53" s="152">
        <v>98772.863795959987</v>
      </c>
      <c r="D53" s="137"/>
      <c r="E53" s="73"/>
      <c r="F53" s="64">
        <v>1</v>
      </c>
      <c r="G53" s="64"/>
      <c r="H53" s="70"/>
      <c r="L53" s="70"/>
      <c r="M53" s="70"/>
    </row>
    <row r="54" spans="1:13" hidden="1" x14ac:dyDescent="0.25">
      <c r="A54" s="137" t="s">
        <v>673</v>
      </c>
      <c r="B54" s="149" t="s">
        <v>218</v>
      </c>
      <c r="C54" s="152" t="s">
        <v>57</v>
      </c>
      <c r="D54" s="137"/>
      <c r="E54" s="73"/>
      <c r="F54" s="64" t="s">
        <v>1608</v>
      </c>
      <c r="G54" s="64"/>
      <c r="H54" s="70"/>
      <c r="L54" s="70"/>
      <c r="M54" s="70"/>
    </row>
    <row r="55" spans="1:13" hidden="1" x14ac:dyDescent="0.25">
      <c r="A55" s="137" t="s">
        <v>674</v>
      </c>
      <c r="B55" s="133" t="s">
        <v>189</v>
      </c>
      <c r="C55" s="137" t="s">
        <v>57</v>
      </c>
      <c r="D55" s="137"/>
      <c r="E55" s="73"/>
      <c r="F55" s="64"/>
      <c r="G55" s="64"/>
      <c r="H55" s="70"/>
      <c r="I55" s="137"/>
      <c r="J55" s="137"/>
      <c r="K55" s="137"/>
      <c r="L55" s="70"/>
      <c r="M55" s="70"/>
    </row>
    <row r="56" spans="1:13" hidden="1" x14ac:dyDescent="0.25">
      <c r="A56" s="137" t="s">
        <v>675</v>
      </c>
      <c r="B56" s="72" t="s">
        <v>55</v>
      </c>
      <c r="C56" s="71" t="s">
        <v>57</v>
      </c>
      <c r="E56" s="73"/>
      <c r="F56" s="64" t="s">
        <v>1608</v>
      </c>
      <c r="G56" s="64"/>
      <c r="H56" s="70"/>
      <c r="L56" s="70"/>
      <c r="M56" s="70"/>
    </row>
    <row r="57" spans="1:13" hidden="1" x14ac:dyDescent="0.25">
      <c r="A57" s="137" t="s">
        <v>676</v>
      </c>
      <c r="B57" s="71" t="s">
        <v>2</v>
      </c>
      <c r="C57" s="71" t="s">
        <v>57</v>
      </c>
      <c r="E57" s="73"/>
      <c r="F57" s="64" t="s">
        <v>1608</v>
      </c>
      <c r="G57" s="64"/>
      <c r="H57" s="70"/>
      <c r="L57" s="70"/>
      <c r="M57" s="70"/>
    </row>
    <row r="58" spans="1:13" x14ac:dyDescent="0.25">
      <c r="A58" s="137" t="s">
        <v>677</v>
      </c>
      <c r="B58" s="74" t="s">
        <v>1</v>
      </c>
      <c r="C58" s="152">
        <v>98772.863795959987</v>
      </c>
      <c r="D58" s="73"/>
      <c r="E58" s="73"/>
      <c r="F58" s="66">
        <v>1</v>
      </c>
      <c r="G58" s="64"/>
      <c r="H58" s="70"/>
      <c r="L58" s="70"/>
      <c r="M58" s="70"/>
    </row>
    <row r="59" spans="1:13" hidden="1" outlineLevel="1" x14ac:dyDescent="0.25">
      <c r="A59" s="71" t="s">
        <v>678</v>
      </c>
      <c r="B59" s="89" t="s">
        <v>188</v>
      </c>
      <c r="C59" s="137"/>
      <c r="E59" s="73"/>
      <c r="F59" s="64">
        <v>0</v>
      </c>
      <c r="G59" s="64"/>
      <c r="H59" s="70"/>
      <c r="L59" s="70"/>
      <c r="M59" s="70"/>
    </row>
    <row r="60" spans="1:13" hidden="1" outlineLevel="1" x14ac:dyDescent="0.25">
      <c r="A60" s="71" t="s">
        <v>679</v>
      </c>
      <c r="B60" s="89" t="s">
        <v>188</v>
      </c>
      <c r="E60" s="73"/>
      <c r="F60" s="64">
        <v>0</v>
      </c>
      <c r="G60" s="64"/>
      <c r="H60" s="70"/>
      <c r="L60" s="70"/>
      <c r="M60" s="70"/>
    </row>
    <row r="61" spans="1:13" hidden="1" outlineLevel="1" x14ac:dyDescent="0.25">
      <c r="A61" s="71" t="s">
        <v>680</v>
      </c>
      <c r="B61" s="89" t="s">
        <v>188</v>
      </c>
      <c r="E61" s="73"/>
      <c r="F61" s="64">
        <v>0</v>
      </c>
      <c r="G61" s="64"/>
      <c r="H61" s="70"/>
      <c r="L61" s="70"/>
      <c r="M61" s="70"/>
    </row>
    <row r="62" spans="1:13" hidden="1" outlineLevel="1" x14ac:dyDescent="0.25">
      <c r="A62" s="71" t="s">
        <v>681</v>
      </c>
      <c r="B62" s="89" t="s">
        <v>188</v>
      </c>
      <c r="E62" s="73"/>
      <c r="F62" s="64">
        <v>0</v>
      </c>
      <c r="G62" s="64"/>
      <c r="H62" s="70"/>
      <c r="L62" s="70"/>
      <c r="M62" s="70"/>
    </row>
    <row r="63" spans="1:13" hidden="1" outlineLevel="1" x14ac:dyDescent="0.25">
      <c r="A63" s="71" t="s">
        <v>682</v>
      </c>
      <c r="B63" s="89" t="s">
        <v>188</v>
      </c>
      <c r="E63" s="73"/>
      <c r="F63" s="64">
        <v>0</v>
      </c>
      <c r="G63" s="64"/>
      <c r="H63" s="70"/>
      <c r="L63" s="70"/>
      <c r="M63" s="70"/>
    </row>
    <row r="64" spans="1:13" hidden="1" outlineLevel="1" x14ac:dyDescent="0.25">
      <c r="A64" s="71" t="s">
        <v>683</v>
      </c>
      <c r="B64" s="89" t="s">
        <v>188</v>
      </c>
      <c r="C64" s="69"/>
      <c r="D64" s="69"/>
      <c r="E64" s="69"/>
      <c r="F64" s="64">
        <v>0</v>
      </c>
      <c r="G64" s="66"/>
      <c r="H64" s="70"/>
      <c r="L64" s="70"/>
      <c r="M64" s="70"/>
    </row>
    <row r="65" spans="1:13" ht="15" customHeight="1" collapsed="1" x14ac:dyDescent="0.25">
      <c r="A65" s="77"/>
      <c r="B65" s="79" t="s">
        <v>629</v>
      </c>
      <c r="C65" s="77" t="s">
        <v>116</v>
      </c>
      <c r="D65" s="77" t="s">
        <v>630</v>
      </c>
      <c r="E65" s="62"/>
      <c r="F65" s="78" t="s">
        <v>56</v>
      </c>
      <c r="G65" s="78" t="s">
        <v>631</v>
      </c>
      <c r="H65" s="70"/>
      <c r="L65" s="70"/>
      <c r="M65" s="70"/>
    </row>
    <row r="66" spans="1:13" x14ac:dyDescent="0.25">
      <c r="A66" s="137" t="s">
        <v>684</v>
      </c>
      <c r="B66" s="149" t="s">
        <v>102</v>
      </c>
      <c r="C66" s="156">
        <v>16.68389659839146</v>
      </c>
      <c r="D66" s="137" t="s">
        <v>222</v>
      </c>
      <c r="E66" s="60"/>
      <c r="F66" s="53"/>
      <c r="G66" s="51"/>
      <c r="H66" s="70"/>
      <c r="L66" s="70"/>
      <c r="M66" s="70"/>
    </row>
    <row r="67" spans="1:13" x14ac:dyDescent="0.25">
      <c r="A67" s="137"/>
      <c r="B67" s="149"/>
      <c r="C67" s="60"/>
      <c r="D67" s="60"/>
      <c r="E67" s="60"/>
      <c r="F67" s="51"/>
      <c r="G67" s="51"/>
      <c r="H67" s="70"/>
      <c r="L67" s="70"/>
      <c r="M67" s="70"/>
    </row>
    <row r="68" spans="1:13" x14ac:dyDescent="0.25">
      <c r="A68" s="137"/>
      <c r="B68" s="149" t="s">
        <v>98</v>
      </c>
      <c r="C68" s="137"/>
      <c r="D68" s="137"/>
      <c r="E68" s="60"/>
      <c r="F68" s="51"/>
      <c r="G68" s="51"/>
      <c r="H68" s="70"/>
      <c r="L68" s="70"/>
      <c r="M68" s="70"/>
    </row>
    <row r="69" spans="1:13" x14ac:dyDescent="0.25">
      <c r="A69" s="137" t="s">
        <v>685</v>
      </c>
      <c r="B69" s="9" t="s">
        <v>11</v>
      </c>
      <c r="C69" s="155">
        <v>462.47981692000002</v>
      </c>
      <c r="D69" s="137" t="s">
        <v>222</v>
      </c>
      <c r="E69" s="9"/>
      <c r="F69" s="64">
        <v>4.6822558256017317E-3</v>
      </c>
      <c r="G69" s="64" t="s">
        <v>1608</v>
      </c>
      <c r="H69" s="70"/>
      <c r="L69" s="70"/>
      <c r="M69" s="70"/>
    </row>
    <row r="70" spans="1:13" x14ac:dyDescent="0.25">
      <c r="A70" s="137" t="s">
        <v>686</v>
      </c>
      <c r="B70" s="9" t="s">
        <v>5</v>
      </c>
      <c r="C70" s="155">
        <v>1548.5995294000002</v>
      </c>
      <c r="D70" s="137" t="s">
        <v>222</v>
      </c>
      <c r="E70" s="9"/>
      <c r="F70" s="64">
        <v>1.5678390500036721E-2</v>
      </c>
      <c r="G70" s="64" t="s">
        <v>1608</v>
      </c>
      <c r="H70" s="70"/>
      <c r="L70" s="70"/>
      <c r="M70" s="70"/>
    </row>
    <row r="71" spans="1:13" x14ac:dyDescent="0.25">
      <c r="A71" s="137" t="s">
        <v>687</v>
      </c>
      <c r="B71" s="9" t="s">
        <v>6</v>
      </c>
      <c r="C71" s="155">
        <v>1089.83950392</v>
      </c>
      <c r="D71" s="137" t="s">
        <v>222</v>
      </c>
      <c r="E71" s="9"/>
      <c r="F71" s="64">
        <v>1.1033794728999005E-2</v>
      </c>
      <c r="G71" s="64" t="s">
        <v>1608</v>
      </c>
      <c r="H71" s="70"/>
      <c r="L71" s="70"/>
      <c r="M71" s="70"/>
    </row>
    <row r="72" spans="1:13" x14ac:dyDescent="0.25">
      <c r="A72" s="137" t="s">
        <v>688</v>
      </c>
      <c r="B72" s="9" t="s">
        <v>7</v>
      </c>
      <c r="C72" s="155">
        <v>1273.4154803399999</v>
      </c>
      <c r="D72" s="137" t="s">
        <v>222</v>
      </c>
      <c r="E72" s="9"/>
      <c r="F72" s="64">
        <v>1.2892361640648159E-2</v>
      </c>
      <c r="G72" s="64" t="s">
        <v>1608</v>
      </c>
      <c r="H72" s="70"/>
      <c r="L72" s="70"/>
      <c r="M72" s="70"/>
    </row>
    <row r="73" spans="1:13" x14ac:dyDescent="0.25">
      <c r="A73" s="137" t="s">
        <v>689</v>
      </c>
      <c r="B73" s="9" t="s">
        <v>8</v>
      </c>
      <c r="C73" s="155">
        <v>1972.30188821</v>
      </c>
      <c r="D73" s="137" t="s">
        <v>222</v>
      </c>
      <c r="E73" s="9"/>
      <c r="F73" s="64">
        <v>1.9968054103243194E-2</v>
      </c>
      <c r="G73" s="64" t="s">
        <v>1608</v>
      </c>
      <c r="H73" s="70"/>
      <c r="L73" s="70"/>
      <c r="M73" s="70"/>
    </row>
    <row r="74" spans="1:13" x14ac:dyDescent="0.25">
      <c r="A74" s="137" t="s">
        <v>690</v>
      </c>
      <c r="B74" s="9" t="s">
        <v>9</v>
      </c>
      <c r="C74" s="155">
        <v>13263.413578989999</v>
      </c>
      <c r="D74" s="137" t="s">
        <v>222</v>
      </c>
      <c r="E74" s="9"/>
      <c r="F74" s="64">
        <v>0.13428195831588818</v>
      </c>
      <c r="G74" s="64" t="s">
        <v>1608</v>
      </c>
      <c r="H74" s="70"/>
      <c r="L74" s="70"/>
      <c r="M74" s="70"/>
    </row>
    <row r="75" spans="1:13" x14ac:dyDescent="0.25">
      <c r="A75" s="137" t="s">
        <v>691</v>
      </c>
      <c r="B75" s="9" t="s">
        <v>10</v>
      </c>
      <c r="C75" s="155">
        <v>79162.81399817999</v>
      </c>
      <c r="D75" s="137" t="s">
        <v>222</v>
      </c>
      <c r="E75" s="9"/>
      <c r="F75" s="64">
        <v>0.80146318488558299</v>
      </c>
      <c r="G75" s="64" t="s">
        <v>1608</v>
      </c>
      <c r="H75" s="70"/>
      <c r="L75" s="70"/>
      <c r="M75" s="70"/>
    </row>
    <row r="76" spans="1:13" x14ac:dyDescent="0.25">
      <c r="A76" s="137" t="s">
        <v>692</v>
      </c>
      <c r="B76" s="10" t="s">
        <v>1</v>
      </c>
      <c r="C76" s="73">
        <v>98772.863795959987</v>
      </c>
      <c r="D76" s="73">
        <v>0</v>
      </c>
      <c r="E76" s="149"/>
      <c r="F76" s="66">
        <v>1</v>
      </c>
      <c r="G76" s="66">
        <v>0</v>
      </c>
      <c r="H76" s="70"/>
      <c r="L76" s="70"/>
      <c r="M76" s="70"/>
    </row>
    <row r="77" spans="1:13" hidden="1" outlineLevel="1" x14ac:dyDescent="0.25">
      <c r="A77" s="71" t="s">
        <v>693</v>
      </c>
      <c r="B77" s="87" t="s">
        <v>42</v>
      </c>
      <c r="C77" s="73"/>
      <c r="D77" s="73"/>
      <c r="E77" s="72"/>
      <c r="F77" s="64">
        <v>0</v>
      </c>
      <c r="G77" s="64" t="s">
        <v>1608</v>
      </c>
      <c r="H77" s="70"/>
      <c r="L77" s="70"/>
      <c r="M77" s="70"/>
    </row>
    <row r="78" spans="1:13" hidden="1" outlineLevel="1" x14ac:dyDescent="0.25">
      <c r="A78" s="71" t="s">
        <v>694</v>
      </c>
      <c r="B78" s="87" t="s">
        <v>43</v>
      </c>
      <c r="C78" s="73"/>
      <c r="D78" s="73"/>
      <c r="E78" s="72"/>
      <c r="F78" s="64">
        <v>0</v>
      </c>
      <c r="G78" s="64" t="s">
        <v>1608</v>
      </c>
      <c r="H78" s="70"/>
      <c r="L78" s="70"/>
      <c r="M78" s="70"/>
    </row>
    <row r="79" spans="1:13" hidden="1" outlineLevel="1" x14ac:dyDescent="0.25">
      <c r="A79" s="71" t="s">
        <v>695</v>
      </c>
      <c r="B79" s="87" t="s">
        <v>44</v>
      </c>
      <c r="C79" s="73"/>
      <c r="D79" s="73"/>
      <c r="E79" s="72"/>
      <c r="F79" s="64">
        <v>0</v>
      </c>
      <c r="G79" s="64" t="s">
        <v>1608</v>
      </c>
      <c r="H79" s="70"/>
      <c r="L79" s="70"/>
      <c r="M79" s="70"/>
    </row>
    <row r="80" spans="1:13" hidden="1" outlineLevel="1" x14ac:dyDescent="0.25">
      <c r="A80" s="71" t="s">
        <v>696</v>
      </c>
      <c r="B80" s="87" t="s">
        <v>46</v>
      </c>
      <c r="C80" s="73"/>
      <c r="D80" s="73"/>
      <c r="E80" s="72"/>
      <c r="F80" s="64">
        <v>0</v>
      </c>
      <c r="G80" s="64" t="s">
        <v>1608</v>
      </c>
      <c r="H80" s="70"/>
      <c r="L80" s="70"/>
      <c r="M80" s="70"/>
    </row>
    <row r="81" spans="1:13" hidden="1" outlineLevel="1" x14ac:dyDescent="0.25">
      <c r="A81" s="71" t="s">
        <v>697</v>
      </c>
      <c r="B81" s="87" t="s">
        <v>47</v>
      </c>
      <c r="C81" s="73"/>
      <c r="D81" s="73"/>
      <c r="E81" s="72"/>
      <c r="F81" s="64">
        <v>0</v>
      </c>
      <c r="G81" s="64" t="s">
        <v>1608</v>
      </c>
      <c r="H81" s="70"/>
      <c r="L81" s="70"/>
      <c r="M81" s="70"/>
    </row>
    <row r="82" spans="1:13" hidden="1" outlineLevel="1" x14ac:dyDescent="0.25">
      <c r="A82" s="71" t="s">
        <v>698</v>
      </c>
      <c r="B82" s="87"/>
      <c r="C82" s="73"/>
      <c r="D82" s="73"/>
      <c r="E82" s="72"/>
      <c r="F82" s="64"/>
      <c r="G82" s="64"/>
      <c r="H82" s="70"/>
      <c r="L82" s="70"/>
      <c r="M82" s="70"/>
    </row>
    <row r="83" spans="1:13" hidden="1" outlineLevel="1" x14ac:dyDescent="0.25">
      <c r="A83" s="71" t="s">
        <v>699</v>
      </c>
      <c r="B83" s="87"/>
      <c r="C83" s="73"/>
      <c r="D83" s="73"/>
      <c r="E83" s="72"/>
      <c r="F83" s="64"/>
      <c r="G83" s="64"/>
      <c r="H83" s="70"/>
      <c r="L83" s="70"/>
      <c r="M83" s="70"/>
    </row>
    <row r="84" spans="1:13" hidden="1" outlineLevel="1" x14ac:dyDescent="0.25">
      <c r="A84" s="71" t="s">
        <v>700</v>
      </c>
      <c r="B84" s="87"/>
      <c r="C84" s="73"/>
      <c r="D84" s="73"/>
      <c r="E84" s="72"/>
      <c r="F84" s="64"/>
      <c r="G84" s="64"/>
      <c r="H84" s="70"/>
      <c r="L84" s="70"/>
      <c r="M84" s="70"/>
    </row>
    <row r="85" spans="1:13" hidden="1" outlineLevel="1" x14ac:dyDescent="0.25">
      <c r="A85" s="71" t="s">
        <v>701</v>
      </c>
      <c r="B85" s="10"/>
      <c r="C85" s="73"/>
      <c r="D85" s="73"/>
      <c r="E85" s="72"/>
      <c r="F85" s="64">
        <v>0</v>
      </c>
      <c r="G85" s="64" t="s">
        <v>1608</v>
      </c>
      <c r="H85" s="70"/>
      <c r="L85" s="70"/>
      <c r="M85" s="70"/>
    </row>
    <row r="86" spans="1:13" hidden="1" outlineLevel="1" x14ac:dyDescent="0.25">
      <c r="A86" s="71" t="s">
        <v>702</v>
      </c>
      <c r="B86" s="87"/>
      <c r="C86" s="73"/>
      <c r="D86" s="73"/>
      <c r="E86" s="72"/>
      <c r="F86" s="64">
        <v>0</v>
      </c>
      <c r="G86" s="64" t="s">
        <v>1608</v>
      </c>
      <c r="H86" s="70"/>
      <c r="L86" s="70"/>
      <c r="M86" s="70"/>
    </row>
    <row r="87" spans="1:13" ht="15" customHeight="1" collapsed="1" x14ac:dyDescent="0.25">
      <c r="A87" s="77"/>
      <c r="B87" s="79" t="s">
        <v>632</v>
      </c>
      <c r="C87" s="77" t="s">
        <v>633</v>
      </c>
      <c r="D87" s="77" t="s">
        <v>634</v>
      </c>
      <c r="E87" s="62"/>
      <c r="F87" s="78" t="s">
        <v>635</v>
      </c>
      <c r="G87" s="78" t="s">
        <v>636</v>
      </c>
      <c r="H87" s="70"/>
      <c r="L87" s="70"/>
      <c r="M87" s="70"/>
    </row>
    <row r="88" spans="1:13" x14ac:dyDescent="0.25">
      <c r="A88" s="137" t="s">
        <v>703</v>
      </c>
      <c r="B88" s="149" t="s">
        <v>102</v>
      </c>
      <c r="C88" s="137" t="s">
        <v>222</v>
      </c>
      <c r="D88" s="157">
        <v>5.9307421361584911</v>
      </c>
      <c r="E88" s="60"/>
      <c r="F88" s="53"/>
      <c r="G88" s="51"/>
      <c r="H88" s="70"/>
      <c r="L88" s="70"/>
      <c r="M88" s="70"/>
    </row>
    <row r="89" spans="1:13" x14ac:dyDescent="0.25">
      <c r="A89" s="137"/>
      <c r="B89" s="149"/>
      <c r="C89" s="60"/>
      <c r="D89" s="60"/>
      <c r="E89" s="60"/>
      <c r="F89" s="51"/>
      <c r="G89" s="51"/>
      <c r="H89" s="70"/>
      <c r="L89" s="70"/>
      <c r="M89" s="70"/>
    </row>
    <row r="90" spans="1:13" x14ac:dyDescent="0.25">
      <c r="A90" s="137" t="s">
        <v>704</v>
      </c>
      <c r="B90" s="149" t="s">
        <v>98</v>
      </c>
      <c r="C90" s="137"/>
      <c r="D90" s="137"/>
      <c r="E90" s="60"/>
      <c r="F90" s="51"/>
      <c r="G90" s="51"/>
      <c r="H90" s="70"/>
      <c r="L90" s="70"/>
      <c r="M90" s="70"/>
    </row>
    <row r="91" spans="1:13" x14ac:dyDescent="0.25">
      <c r="A91" s="137" t="s">
        <v>705</v>
      </c>
      <c r="B91" s="9" t="s">
        <v>11</v>
      </c>
      <c r="C91" s="137" t="s">
        <v>222</v>
      </c>
      <c r="D91" s="155">
        <v>3348.462</v>
      </c>
      <c r="E91" s="9"/>
      <c r="F91" s="64" t="s">
        <v>1608</v>
      </c>
      <c r="G91" s="64">
        <v>7.499980210435675E-2</v>
      </c>
      <c r="H91" s="70"/>
      <c r="L91" s="70"/>
      <c r="M91" s="70"/>
    </row>
    <row r="92" spans="1:13" x14ac:dyDescent="0.25">
      <c r="A92" s="137" t="s">
        <v>706</v>
      </c>
      <c r="B92" s="9" t="s">
        <v>5</v>
      </c>
      <c r="C92" s="137" t="s">
        <v>222</v>
      </c>
      <c r="D92" s="155">
        <v>5661.32258</v>
      </c>
      <c r="E92" s="9"/>
      <c r="F92" s="64" t="s">
        <v>1608</v>
      </c>
      <c r="G92" s="64">
        <v>0.12680390972002265</v>
      </c>
      <c r="H92" s="70"/>
      <c r="L92" s="70"/>
      <c r="M92" s="70"/>
    </row>
    <row r="93" spans="1:13" x14ac:dyDescent="0.25">
      <c r="A93" s="137" t="s">
        <v>707</v>
      </c>
      <c r="B93" s="9" t="s">
        <v>6</v>
      </c>
      <c r="C93" s="137" t="s">
        <v>222</v>
      </c>
      <c r="D93" s="155">
        <v>432.616871</v>
      </c>
      <c r="E93" s="9"/>
      <c r="F93" s="64" t="s">
        <v>1608</v>
      </c>
      <c r="G93" s="64">
        <v>9.6898754449075541E-3</v>
      </c>
      <c r="H93" s="70"/>
      <c r="L93" s="70"/>
      <c r="M93" s="70"/>
    </row>
    <row r="94" spans="1:13" x14ac:dyDescent="0.25">
      <c r="A94" s="137" t="s">
        <v>708</v>
      </c>
      <c r="B94" s="9" t="s">
        <v>7</v>
      </c>
      <c r="C94" s="137" t="s">
        <v>222</v>
      </c>
      <c r="D94" s="155">
        <v>4525</v>
      </c>
      <c r="E94" s="9"/>
      <c r="F94" s="64" t="s">
        <v>1608</v>
      </c>
      <c r="G94" s="64">
        <v>0.10135223410694651</v>
      </c>
      <c r="H94" s="70"/>
      <c r="L94" s="70"/>
      <c r="M94" s="70"/>
    </row>
    <row r="95" spans="1:13" x14ac:dyDescent="0.25">
      <c r="A95" s="137" t="s">
        <v>709</v>
      </c>
      <c r="B95" s="9" t="s">
        <v>8</v>
      </c>
      <c r="C95" s="137" t="s">
        <v>222</v>
      </c>
      <c r="D95" s="155">
        <v>3250</v>
      </c>
      <c r="E95" s="9"/>
      <c r="F95" s="64" t="s">
        <v>1608</v>
      </c>
      <c r="G95" s="64">
        <v>7.2794422286757157E-2</v>
      </c>
      <c r="H95" s="70"/>
      <c r="L95" s="70"/>
      <c r="M95" s="70"/>
    </row>
    <row r="96" spans="1:13" x14ac:dyDescent="0.25">
      <c r="A96" s="137" t="s">
        <v>710</v>
      </c>
      <c r="B96" s="9" t="s">
        <v>9</v>
      </c>
      <c r="C96" s="137" t="s">
        <v>222</v>
      </c>
      <c r="D96" s="155">
        <v>21935.427351999999</v>
      </c>
      <c r="E96" s="9"/>
      <c r="F96" s="64" t="s">
        <v>1608</v>
      </c>
      <c r="G96" s="64">
        <v>0.49131592667752966</v>
      </c>
      <c r="H96" s="70"/>
      <c r="L96" s="70"/>
      <c r="M96" s="70"/>
    </row>
    <row r="97" spans="1:14" x14ac:dyDescent="0.25">
      <c r="A97" s="137" t="s">
        <v>711</v>
      </c>
      <c r="B97" s="9" t="s">
        <v>10</v>
      </c>
      <c r="C97" s="137" t="s">
        <v>222</v>
      </c>
      <c r="D97" s="155">
        <v>5493.4490010515256</v>
      </c>
      <c r="E97" s="9"/>
      <c r="F97" s="64" t="s">
        <v>1608</v>
      </c>
      <c r="G97" s="64">
        <v>0.1230438296594797</v>
      </c>
      <c r="H97" s="70"/>
      <c r="L97" s="70"/>
      <c r="M97" s="70"/>
    </row>
    <row r="98" spans="1:14" x14ac:dyDescent="0.25">
      <c r="A98" s="137" t="s">
        <v>712</v>
      </c>
      <c r="B98" s="10" t="s">
        <v>1</v>
      </c>
      <c r="C98" s="73">
        <v>0</v>
      </c>
      <c r="D98" s="73">
        <v>44646.277804051526</v>
      </c>
      <c r="E98" s="149"/>
      <c r="F98" s="66">
        <v>0</v>
      </c>
      <c r="G98" s="66">
        <v>0.99999999999999989</v>
      </c>
      <c r="H98" s="70"/>
      <c r="L98" s="70"/>
      <c r="M98" s="70"/>
    </row>
    <row r="99" spans="1:14" hidden="1" outlineLevel="1" x14ac:dyDescent="0.25">
      <c r="A99" s="71" t="s">
        <v>713</v>
      </c>
      <c r="B99" s="87" t="s">
        <v>42</v>
      </c>
      <c r="C99" s="73"/>
      <c r="D99" s="73"/>
      <c r="E99" s="72"/>
      <c r="F99" s="64" t="s">
        <v>1608</v>
      </c>
      <c r="G99" s="64">
        <v>0</v>
      </c>
      <c r="H99" s="70"/>
      <c r="L99" s="70"/>
      <c r="M99" s="70"/>
    </row>
    <row r="100" spans="1:14" hidden="1" outlineLevel="1" x14ac:dyDescent="0.25">
      <c r="A100" s="71" t="s">
        <v>714</v>
      </c>
      <c r="B100" s="87" t="s">
        <v>43</v>
      </c>
      <c r="C100" s="73"/>
      <c r="D100" s="73"/>
      <c r="E100" s="72"/>
      <c r="F100" s="64" t="s">
        <v>1608</v>
      </c>
      <c r="G100" s="64">
        <v>0</v>
      </c>
      <c r="H100" s="70"/>
      <c r="L100" s="70"/>
      <c r="M100" s="70"/>
    </row>
    <row r="101" spans="1:14" hidden="1" outlineLevel="1" x14ac:dyDescent="0.25">
      <c r="A101" s="71" t="s">
        <v>715</v>
      </c>
      <c r="B101" s="87" t="s">
        <v>44</v>
      </c>
      <c r="C101" s="73"/>
      <c r="D101" s="73"/>
      <c r="E101" s="72"/>
      <c r="F101" s="64" t="s">
        <v>1608</v>
      </c>
      <c r="G101" s="64">
        <v>0</v>
      </c>
      <c r="H101" s="70"/>
      <c r="L101" s="70"/>
      <c r="M101" s="70"/>
    </row>
    <row r="102" spans="1:14" hidden="1" outlineLevel="1" x14ac:dyDescent="0.25">
      <c r="A102" s="71" t="s">
        <v>716</v>
      </c>
      <c r="B102" s="87" t="s">
        <v>46</v>
      </c>
      <c r="C102" s="73"/>
      <c r="D102" s="73"/>
      <c r="E102" s="72"/>
      <c r="F102" s="64" t="s">
        <v>1608</v>
      </c>
      <c r="G102" s="64">
        <v>0</v>
      </c>
      <c r="H102" s="70"/>
      <c r="L102" s="70"/>
      <c r="M102" s="70"/>
    </row>
    <row r="103" spans="1:14" hidden="1" outlineLevel="1" x14ac:dyDescent="0.25">
      <c r="A103" s="71" t="s">
        <v>717</v>
      </c>
      <c r="B103" s="87" t="s">
        <v>47</v>
      </c>
      <c r="C103" s="73"/>
      <c r="D103" s="73"/>
      <c r="E103" s="72"/>
      <c r="F103" s="64" t="s">
        <v>1608</v>
      </c>
      <c r="G103" s="64">
        <v>0</v>
      </c>
      <c r="H103" s="70"/>
      <c r="L103" s="70"/>
      <c r="M103" s="70"/>
    </row>
    <row r="104" spans="1:14" hidden="1" outlineLevel="1" x14ac:dyDescent="0.25">
      <c r="A104" s="71" t="s">
        <v>718</v>
      </c>
      <c r="B104" s="87"/>
      <c r="C104" s="73"/>
      <c r="D104" s="73"/>
      <c r="E104" s="72"/>
      <c r="F104" s="64"/>
      <c r="G104" s="64"/>
      <c r="H104" s="70"/>
      <c r="L104" s="70"/>
      <c r="M104" s="70"/>
    </row>
    <row r="105" spans="1:14" hidden="1" outlineLevel="1" x14ac:dyDescent="0.25">
      <c r="A105" s="71" t="s">
        <v>719</v>
      </c>
      <c r="B105" s="87"/>
      <c r="C105" s="73"/>
      <c r="D105" s="73"/>
      <c r="E105" s="72"/>
      <c r="F105" s="64"/>
      <c r="G105" s="64"/>
      <c r="H105" s="70"/>
      <c r="L105" s="70"/>
      <c r="M105" s="70"/>
    </row>
    <row r="106" spans="1:14" hidden="1" outlineLevel="1" x14ac:dyDescent="0.25">
      <c r="A106" s="71" t="s">
        <v>720</v>
      </c>
      <c r="B106" s="10"/>
      <c r="C106" s="73"/>
      <c r="D106" s="73"/>
      <c r="E106" s="72"/>
      <c r="F106" s="64" t="s">
        <v>1608</v>
      </c>
      <c r="G106" s="64">
        <v>0</v>
      </c>
      <c r="H106" s="70"/>
      <c r="L106" s="70"/>
      <c r="M106" s="70"/>
    </row>
    <row r="107" spans="1:14" hidden="1" outlineLevel="1" x14ac:dyDescent="0.25">
      <c r="A107" s="71" t="s">
        <v>721</v>
      </c>
      <c r="B107" s="87"/>
      <c r="C107" s="73"/>
      <c r="D107" s="73"/>
      <c r="E107" s="72"/>
      <c r="F107" s="64" t="s">
        <v>1608</v>
      </c>
      <c r="G107" s="64">
        <v>0</v>
      </c>
      <c r="H107" s="70"/>
      <c r="L107" s="70"/>
      <c r="M107" s="70"/>
    </row>
    <row r="108" spans="1:14" hidden="1" outlineLevel="1" x14ac:dyDescent="0.25">
      <c r="A108" s="71" t="s">
        <v>722</v>
      </c>
      <c r="B108" s="87"/>
      <c r="C108" s="73"/>
      <c r="D108" s="73"/>
      <c r="E108" s="72"/>
      <c r="F108" s="64" t="s">
        <v>1608</v>
      </c>
      <c r="G108" s="64">
        <v>0</v>
      </c>
      <c r="H108" s="70"/>
      <c r="L108" s="70"/>
      <c r="M108" s="70"/>
    </row>
    <row r="109" spans="1:14" ht="15" customHeight="1" collapsed="1" x14ac:dyDescent="0.25">
      <c r="A109" s="77"/>
      <c r="B109" s="79" t="s">
        <v>60</v>
      </c>
      <c r="C109" s="78" t="s">
        <v>104</v>
      </c>
      <c r="D109" s="78" t="s">
        <v>105</v>
      </c>
      <c r="E109" s="62"/>
      <c r="F109" s="78" t="s">
        <v>107</v>
      </c>
      <c r="G109" s="78" t="s">
        <v>108</v>
      </c>
      <c r="H109" s="70"/>
      <c r="L109" s="70"/>
      <c r="M109" s="70"/>
    </row>
    <row r="110" spans="1:14" s="2" customFormat="1" x14ac:dyDescent="0.25">
      <c r="A110" s="137" t="s">
        <v>723</v>
      </c>
      <c r="B110" s="149" t="s">
        <v>59</v>
      </c>
      <c r="C110" s="151">
        <v>97805.465646240002</v>
      </c>
      <c r="D110" s="137" t="s">
        <v>222</v>
      </c>
      <c r="E110" s="64"/>
      <c r="F110" s="64">
        <v>0.99020583070550228</v>
      </c>
      <c r="G110" s="64" t="s">
        <v>1608</v>
      </c>
      <c r="H110" s="70"/>
      <c r="I110" s="71"/>
      <c r="J110" s="71"/>
      <c r="K110" s="71"/>
      <c r="L110" s="70"/>
      <c r="M110" s="70"/>
      <c r="N110" s="70"/>
    </row>
    <row r="111" spans="1:14" s="2" customFormat="1" x14ac:dyDescent="0.25">
      <c r="A111" s="137" t="s">
        <v>724</v>
      </c>
      <c r="B111" s="149" t="s">
        <v>621</v>
      </c>
      <c r="C111" s="151">
        <v>10.399429189999999</v>
      </c>
      <c r="D111" s="137" t="s">
        <v>222</v>
      </c>
      <c r="E111" s="64"/>
      <c r="F111" s="64">
        <v>1.0528629818289581E-4</v>
      </c>
      <c r="G111" s="64"/>
      <c r="H111" s="70"/>
      <c r="I111" s="71"/>
      <c r="J111" s="71"/>
      <c r="K111" s="71"/>
      <c r="L111" s="70"/>
      <c r="M111" s="70"/>
      <c r="N111" s="70"/>
    </row>
    <row r="112" spans="1:14" s="2" customFormat="1" x14ac:dyDescent="0.25">
      <c r="A112" s="137" t="s">
        <v>725</v>
      </c>
      <c r="B112" s="149" t="s">
        <v>622</v>
      </c>
      <c r="C112" s="151">
        <v>23.022701809999997</v>
      </c>
      <c r="D112" s="137" t="s">
        <v>222</v>
      </c>
      <c r="E112" s="64"/>
      <c r="F112" s="64">
        <v>2.3308731695336011E-4</v>
      </c>
      <c r="G112" s="64"/>
      <c r="H112" s="70"/>
      <c r="I112" s="71"/>
      <c r="J112" s="71"/>
      <c r="K112" s="71"/>
      <c r="L112" s="70"/>
      <c r="M112" s="70"/>
      <c r="N112" s="70"/>
    </row>
    <row r="113" spans="1:14" s="2" customFormat="1" x14ac:dyDescent="0.25">
      <c r="A113" s="137" t="s">
        <v>726</v>
      </c>
      <c r="B113" s="149" t="s">
        <v>637</v>
      </c>
      <c r="C113" s="151">
        <v>0</v>
      </c>
      <c r="D113" s="137" t="s">
        <v>222</v>
      </c>
      <c r="E113" s="64"/>
      <c r="F113" s="64">
        <v>0</v>
      </c>
      <c r="G113" s="64"/>
      <c r="H113" s="70"/>
      <c r="I113" s="71"/>
      <c r="J113" s="71"/>
      <c r="K113" s="71"/>
      <c r="L113" s="70"/>
      <c r="M113" s="70"/>
      <c r="N113" s="70"/>
    </row>
    <row r="114" spans="1:14" s="2" customFormat="1" x14ac:dyDescent="0.25">
      <c r="A114" s="137" t="s">
        <v>727</v>
      </c>
      <c r="B114" s="149" t="s">
        <v>623</v>
      </c>
      <c r="C114" s="151">
        <v>250.82431980000001</v>
      </c>
      <c r="D114" s="137" t="s">
        <v>222</v>
      </c>
      <c r="E114" s="64"/>
      <c r="F114" s="64">
        <v>2.539405158061836E-3</v>
      </c>
      <c r="G114" s="64"/>
      <c r="H114" s="70"/>
      <c r="I114" s="71"/>
      <c r="J114" s="71"/>
      <c r="K114" s="71"/>
      <c r="L114" s="70"/>
      <c r="M114" s="70"/>
      <c r="N114" s="70"/>
    </row>
    <row r="115" spans="1:14" s="2" customFormat="1" x14ac:dyDescent="0.25">
      <c r="A115" s="137" t="s">
        <v>728</v>
      </c>
      <c r="B115" s="149" t="s">
        <v>624</v>
      </c>
      <c r="C115" s="151">
        <v>0</v>
      </c>
      <c r="D115" s="137" t="s">
        <v>222</v>
      </c>
      <c r="E115" s="149"/>
      <c r="F115" s="64">
        <v>0</v>
      </c>
      <c r="G115" s="64" t="s">
        <v>1608</v>
      </c>
      <c r="H115" s="70"/>
      <c r="I115" s="71"/>
      <c r="J115" s="71"/>
      <c r="K115" s="71"/>
      <c r="L115" s="70"/>
      <c r="M115" s="70"/>
      <c r="N115" s="70"/>
    </row>
    <row r="116" spans="1:14" x14ac:dyDescent="0.25">
      <c r="A116" s="137" t="s">
        <v>729</v>
      </c>
      <c r="B116" s="149" t="s">
        <v>625</v>
      </c>
      <c r="C116" s="151">
        <v>0</v>
      </c>
      <c r="D116" s="137" t="s">
        <v>222</v>
      </c>
      <c r="E116" s="149"/>
      <c r="F116" s="64">
        <v>0</v>
      </c>
      <c r="G116" s="64" t="s">
        <v>1608</v>
      </c>
      <c r="H116" s="70"/>
      <c r="L116" s="70"/>
      <c r="M116" s="70"/>
    </row>
    <row r="117" spans="1:14" x14ac:dyDescent="0.25">
      <c r="A117" s="137" t="s">
        <v>730</v>
      </c>
      <c r="B117" s="149" t="s">
        <v>168</v>
      </c>
      <c r="C117" s="151">
        <v>0</v>
      </c>
      <c r="D117" s="137" t="s">
        <v>222</v>
      </c>
      <c r="E117" s="149"/>
      <c r="F117" s="64">
        <v>0</v>
      </c>
      <c r="G117" s="64" t="s">
        <v>1608</v>
      </c>
      <c r="H117" s="70"/>
      <c r="L117" s="70"/>
      <c r="M117" s="70"/>
    </row>
    <row r="118" spans="1:14" x14ac:dyDescent="0.25">
      <c r="A118" s="137" t="s">
        <v>731</v>
      </c>
      <c r="B118" s="149" t="s">
        <v>99</v>
      </c>
      <c r="C118" s="151">
        <v>0</v>
      </c>
      <c r="D118" s="137" t="s">
        <v>222</v>
      </c>
      <c r="E118" s="149"/>
      <c r="F118" s="64">
        <v>0</v>
      </c>
      <c r="G118" s="64" t="s">
        <v>1608</v>
      </c>
      <c r="H118" s="70"/>
      <c r="L118" s="70"/>
      <c r="M118" s="70"/>
    </row>
    <row r="119" spans="1:14" x14ac:dyDescent="0.25">
      <c r="A119" s="137" t="s">
        <v>732</v>
      </c>
      <c r="B119" s="149" t="s">
        <v>96</v>
      </c>
      <c r="C119" s="151">
        <v>0</v>
      </c>
      <c r="D119" s="137" t="s">
        <v>222</v>
      </c>
      <c r="E119" s="149"/>
      <c r="F119" s="64">
        <v>0</v>
      </c>
      <c r="G119" s="64" t="s">
        <v>1608</v>
      </c>
      <c r="H119" s="70"/>
      <c r="L119" s="70"/>
      <c r="M119" s="70"/>
    </row>
    <row r="120" spans="1:14" x14ac:dyDescent="0.25">
      <c r="A120" s="137" t="s">
        <v>733</v>
      </c>
      <c r="B120" s="149" t="s">
        <v>100</v>
      </c>
      <c r="C120" s="151">
        <v>0</v>
      </c>
      <c r="D120" s="137" t="s">
        <v>222</v>
      </c>
      <c r="E120" s="149"/>
      <c r="F120" s="64">
        <v>0</v>
      </c>
      <c r="G120" s="64" t="s">
        <v>1608</v>
      </c>
      <c r="H120" s="70"/>
      <c r="L120" s="70"/>
      <c r="M120" s="70"/>
    </row>
    <row r="121" spans="1:14" x14ac:dyDescent="0.25">
      <c r="A121" s="137" t="s">
        <v>734</v>
      </c>
      <c r="B121" s="149" t="s">
        <v>167</v>
      </c>
      <c r="C121" s="151">
        <v>0</v>
      </c>
      <c r="D121" s="137" t="s">
        <v>222</v>
      </c>
      <c r="E121" s="149"/>
      <c r="F121" s="64">
        <v>0</v>
      </c>
      <c r="G121" s="64" t="s">
        <v>1608</v>
      </c>
      <c r="H121" s="70"/>
      <c r="L121" s="70"/>
      <c r="M121" s="70"/>
    </row>
    <row r="122" spans="1:14" x14ac:dyDescent="0.25">
      <c r="A122" s="137" t="s">
        <v>735</v>
      </c>
      <c r="B122" s="149" t="s">
        <v>41</v>
      </c>
      <c r="C122" s="151">
        <v>0</v>
      </c>
      <c r="D122" s="137" t="s">
        <v>222</v>
      </c>
      <c r="E122" s="149"/>
      <c r="F122" s="64">
        <v>0</v>
      </c>
      <c r="G122" s="64"/>
      <c r="H122" s="70"/>
      <c r="L122" s="70"/>
      <c r="M122" s="70"/>
    </row>
    <row r="123" spans="1:14" x14ac:dyDescent="0.25">
      <c r="A123" s="137" t="s">
        <v>736</v>
      </c>
      <c r="B123" s="149" t="s">
        <v>97</v>
      </c>
      <c r="C123" s="151">
        <v>0</v>
      </c>
      <c r="D123" s="137" t="s">
        <v>222</v>
      </c>
      <c r="E123" s="149"/>
      <c r="F123" s="64">
        <v>0</v>
      </c>
      <c r="G123" s="64"/>
      <c r="H123" s="70"/>
      <c r="L123" s="70"/>
      <c r="M123" s="70"/>
    </row>
    <row r="124" spans="1:14" x14ac:dyDescent="0.25">
      <c r="A124" s="137" t="s">
        <v>737</v>
      </c>
      <c r="B124" s="149" t="s">
        <v>2</v>
      </c>
      <c r="C124" s="151">
        <v>683.15169891999994</v>
      </c>
      <c r="D124" s="137" t="s">
        <v>222</v>
      </c>
      <c r="E124" s="149"/>
      <c r="F124" s="64">
        <v>6.9163905212996585E-3</v>
      </c>
      <c r="G124" s="64" t="s">
        <v>1608</v>
      </c>
      <c r="H124" s="70"/>
      <c r="L124" s="70"/>
      <c r="M124" s="70"/>
    </row>
    <row r="125" spans="1:14" x14ac:dyDescent="0.25">
      <c r="A125" s="137" t="s">
        <v>738</v>
      </c>
      <c r="B125" s="10" t="s">
        <v>1</v>
      </c>
      <c r="C125" s="73">
        <v>98772.863795960002</v>
      </c>
      <c r="D125" s="71">
        <v>0</v>
      </c>
      <c r="E125" s="72"/>
      <c r="F125" s="76">
        <v>1</v>
      </c>
      <c r="G125" s="76">
        <v>0</v>
      </c>
      <c r="H125" s="70"/>
      <c r="L125" s="70"/>
      <c r="M125" s="70"/>
    </row>
    <row r="126" spans="1:14" hidden="1" outlineLevel="1" x14ac:dyDescent="0.25">
      <c r="A126" s="71" t="s">
        <v>739</v>
      </c>
      <c r="B126" s="89" t="s">
        <v>188</v>
      </c>
      <c r="E126" s="72"/>
      <c r="F126" s="64">
        <v>0</v>
      </c>
      <c r="G126" s="64" t="s">
        <v>1608</v>
      </c>
      <c r="H126" s="70"/>
      <c r="L126" s="70"/>
      <c r="M126" s="70"/>
    </row>
    <row r="127" spans="1:14" hidden="1" outlineLevel="1" x14ac:dyDescent="0.25">
      <c r="A127" s="71" t="s">
        <v>740</v>
      </c>
      <c r="B127" s="89" t="s">
        <v>188</v>
      </c>
      <c r="E127" s="72"/>
      <c r="F127" s="64">
        <v>0</v>
      </c>
      <c r="G127" s="64" t="s">
        <v>1608</v>
      </c>
      <c r="H127" s="70"/>
      <c r="L127" s="70"/>
      <c r="M127" s="70"/>
    </row>
    <row r="128" spans="1:14" hidden="1" outlineLevel="1" x14ac:dyDescent="0.25">
      <c r="A128" s="71" t="s">
        <v>741</v>
      </c>
      <c r="B128" s="89" t="s">
        <v>188</v>
      </c>
      <c r="E128" s="72"/>
      <c r="F128" s="64">
        <v>0</v>
      </c>
      <c r="G128" s="64" t="s">
        <v>1608</v>
      </c>
      <c r="H128" s="70"/>
      <c r="L128" s="70"/>
      <c r="M128" s="70"/>
    </row>
    <row r="129" spans="1:14" hidden="1" outlineLevel="1" x14ac:dyDescent="0.25">
      <c r="A129" s="71" t="s">
        <v>742</v>
      </c>
      <c r="B129" s="89" t="s">
        <v>188</v>
      </c>
      <c r="E129" s="72"/>
      <c r="F129" s="64">
        <v>0</v>
      </c>
      <c r="G129" s="64" t="s">
        <v>1608</v>
      </c>
      <c r="H129" s="70"/>
      <c r="L129" s="70"/>
      <c r="M129" s="70"/>
    </row>
    <row r="130" spans="1:14" hidden="1" outlineLevel="1" x14ac:dyDescent="0.25">
      <c r="A130" s="71" t="s">
        <v>743</v>
      </c>
      <c r="B130" s="89" t="s">
        <v>188</v>
      </c>
      <c r="E130" s="72"/>
      <c r="F130" s="64">
        <v>0</v>
      </c>
      <c r="G130" s="64" t="s">
        <v>1608</v>
      </c>
      <c r="H130" s="70"/>
      <c r="L130" s="70"/>
      <c r="M130" s="70"/>
    </row>
    <row r="131" spans="1:14" hidden="1" outlineLevel="1" x14ac:dyDescent="0.25">
      <c r="A131" s="71" t="s">
        <v>744</v>
      </c>
      <c r="B131" s="89" t="s">
        <v>188</v>
      </c>
      <c r="E131" s="72"/>
      <c r="F131" s="64">
        <v>0</v>
      </c>
      <c r="G131" s="64" t="s">
        <v>1608</v>
      </c>
      <c r="H131" s="70"/>
      <c r="L131" s="70"/>
      <c r="M131" s="70"/>
    </row>
    <row r="132" spans="1:14" hidden="1" outlineLevel="1" x14ac:dyDescent="0.25">
      <c r="A132" s="71" t="s">
        <v>745</v>
      </c>
      <c r="B132" s="89" t="s">
        <v>188</v>
      </c>
      <c r="E132" s="72"/>
      <c r="F132" s="64">
        <v>0</v>
      </c>
      <c r="G132" s="64" t="s">
        <v>1608</v>
      </c>
      <c r="H132" s="70"/>
      <c r="L132" s="70"/>
      <c r="M132" s="70"/>
    </row>
    <row r="133" spans="1:14" hidden="1" outlineLevel="1" x14ac:dyDescent="0.25">
      <c r="A133" s="71" t="s">
        <v>746</v>
      </c>
      <c r="B133" s="89" t="s">
        <v>188</v>
      </c>
      <c r="E133" s="72"/>
      <c r="F133" s="64">
        <v>0</v>
      </c>
      <c r="G133" s="64" t="s">
        <v>1608</v>
      </c>
      <c r="H133" s="70"/>
      <c r="L133" s="70"/>
      <c r="M133" s="70"/>
    </row>
    <row r="134" spans="1:14" hidden="1" outlineLevel="1" x14ac:dyDescent="0.25">
      <c r="A134" s="71" t="s">
        <v>747</v>
      </c>
      <c r="B134" s="89" t="s">
        <v>188</v>
      </c>
      <c r="C134" s="69"/>
      <c r="D134" s="69"/>
      <c r="E134" s="69"/>
      <c r="F134" s="64">
        <v>0</v>
      </c>
      <c r="G134" s="64" t="s">
        <v>1608</v>
      </c>
      <c r="H134" s="70"/>
      <c r="L134" s="70"/>
      <c r="M134" s="70"/>
    </row>
    <row r="135" spans="1:14" ht="15" customHeight="1" collapsed="1" x14ac:dyDescent="0.25">
      <c r="A135" s="77"/>
      <c r="B135" s="79" t="s">
        <v>106</v>
      </c>
      <c r="C135" s="78" t="s">
        <v>104</v>
      </c>
      <c r="D135" s="78" t="s">
        <v>105</v>
      </c>
      <c r="E135" s="62"/>
      <c r="F135" s="78" t="s">
        <v>107</v>
      </c>
      <c r="G135" s="78" t="s">
        <v>108</v>
      </c>
      <c r="H135" s="70"/>
      <c r="L135" s="70"/>
      <c r="M135" s="70"/>
    </row>
    <row r="136" spans="1:14" s="2" customFormat="1" x14ac:dyDescent="0.25">
      <c r="A136" s="137" t="s">
        <v>748</v>
      </c>
      <c r="B136" s="149" t="s">
        <v>59</v>
      </c>
      <c r="C136" s="155">
        <v>44422.828802999989</v>
      </c>
      <c r="D136" s="137" t="s">
        <v>222</v>
      </c>
      <c r="E136" s="64"/>
      <c r="F136" s="64">
        <v>0.99499512586396965</v>
      </c>
      <c r="G136" s="64" t="s">
        <v>1608</v>
      </c>
      <c r="H136" s="70"/>
      <c r="I136" s="71"/>
      <c r="J136" s="71"/>
      <c r="K136" s="71"/>
      <c r="L136" s="70"/>
      <c r="M136" s="70"/>
      <c r="N136" s="70"/>
    </row>
    <row r="137" spans="1:14" s="2" customFormat="1" x14ac:dyDescent="0.25">
      <c r="A137" s="137" t="s">
        <v>749</v>
      </c>
      <c r="B137" s="149" t="s">
        <v>621</v>
      </c>
      <c r="C137" s="155">
        <v>223.44900105152465</v>
      </c>
      <c r="D137" s="137" t="s">
        <v>222</v>
      </c>
      <c r="E137" s="64"/>
      <c r="F137" s="64">
        <v>5.00487413603038E-3</v>
      </c>
      <c r="G137" s="64" t="s">
        <v>1608</v>
      </c>
      <c r="H137" s="70"/>
      <c r="I137" s="71"/>
      <c r="J137" s="71"/>
      <c r="K137" s="71"/>
      <c r="L137" s="70"/>
      <c r="M137" s="70"/>
      <c r="N137" s="70"/>
    </row>
    <row r="138" spans="1:14" s="2" customFormat="1" x14ac:dyDescent="0.25">
      <c r="A138" s="137" t="s">
        <v>750</v>
      </c>
      <c r="B138" s="149" t="s">
        <v>622</v>
      </c>
      <c r="C138" s="155">
        <v>0</v>
      </c>
      <c r="D138" s="137" t="s">
        <v>222</v>
      </c>
      <c r="E138" s="64"/>
      <c r="F138" s="64">
        <v>0</v>
      </c>
      <c r="G138" s="64" t="s">
        <v>1608</v>
      </c>
      <c r="H138" s="70"/>
      <c r="I138" s="71"/>
      <c r="J138" s="71"/>
      <c r="K138" s="71"/>
      <c r="L138" s="70"/>
      <c r="M138" s="70"/>
      <c r="N138" s="70"/>
    </row>
    <row r="139" spans="1:14" s="2" customFormat="1" x14ac:dyDescent="0.25">
      <c r="A139" s="137" t="s">
        <v>751</v>
      </c>
      <c r="B139" s="149" t="s">
        <v>637</v>
      </c>
      <c r="C139" s="155">
        <v>0</v>
      </c>
      <c r="D139" s="137" t="s">
        <v>222</v>
      </c>
      <c r="E139" s="64"/>
      <c r="F139" s="64">
        <v>0</v>
      </c>
      <c r="G139" s="64" t="s">
        <v>1608</v>
      </c>
      <c r="H139" s="70"/>
      <c r="I139" s="71"/>
      <c r="J139" s="71"/>
      <c r="K139" s="71"/>
      <c r="L139" s="70"/>
      <c r="M139" s="70"/>
      <c r="N139" s="70"/>
    </row>
    <row r="140" spans="1:14" s="2" customFormat="1" x14ac:dyDescent="0.25">
      <c r="A140" s="137" t="s">
        <v>752</v>
      </c>
      <c r="B140" s="149" t="s">
        <v>623</v>
      </c>
      <c r="C140" s="155">
        <v>0</v>
      </c>
      <c r="D140" s="137" t="s">
        <v>222</v>
      </c>
      <c r="E140" s="64"/>
      <c r="F140" s="64">
        <v>0</v>
      </c>
      <c r="G140" s="64" t="s">
        <v>1608</v>
      </c>
      <c r="H140" s="70"/>
      <c r="I140" s="71"/>
      <c r="J140" s="71"/>
      <c r="K140" s="71"/>
      <c r="L140" s="70"/>
      <c r="M140" s="70"/>
      <c r="N140" s="70"/>
    </row>
    <row r="141" spans="1:14" s="2" customFormat="1" x14ac:dyDescent="0.25">
      <c r="A141" s="137" t="s">
        <v>753</v>
      </c>
      <c r="B141" s="149" t="s">
        <v>624</v>
      </c>
      <c r="C141" s="155">
        <v>0</v>
      </c>
      <c r="D141" s="137" t="s">
        <v>222</v>
      </c>
      <c r="E141" s="149"/>
      <c r="F141" s="64">
        <v>0</v>
      </c>
      <c r="G141" s="64" t="s">
        <v>1608</v>
      </c>
      <c r="H141" s="70"/>
      <c r="I141" s="71"/>
      <c r="J141" s="71"/>
      <c r="K141" s="71"/>
      <c r="L141" s="70"/>
      <c r="M141" s="70"/>
      <c r="N141" s="70"/>
    </row>
    <row r="142" spans="1:14" x14ac:dyDescent="0.25">
      <c r="A142" s="137" t="s">
        <v>754</v>
      </c>
      <c r="B142" s="149" t="s">
        <v>625</v>
      </c>
      <c r="C142" s="155">
        <v>0</v>
      </c>
      <c r="D142" s="137" t="s">
        <v>222</v>
      </c>
      <c r="E142" s="149"/>
      <c r="F142" s="64">
        <v>0</v>
      </c>
      <c r="G142" s="64" t="s">
        <v>1608</v>
      </c>
      <c r="H142" s="70"/>
      <c r="L142" s="70"/>
      <c r="M142" s="70"/>
    </row>
    <row r="143" spans="1:14" x14ac:dyDescent="0.25">
      <c r="A143" s="137" t="s">
        <v>755</v>
      </c>
      <c r="B143" s="149" t="s">
        <v>168</v>
      </c>
      <c r="C143" s="155">
        <v>0</v>
      </c>
      <c r="D143" s="137" t="s">
        <v>222</v>
      </c>
      <c r="E143" s="149"/>
      <c r="F143" s="64">
        <v>0</v>
      </c>
      <c r="G143" s="64" t="s">
        <v>1608</v>
      </c>
      <c r="H143" s="70"/>
      <c r="L143" s="70"/>
      <c r="M143" s="70"/>
    </row>
    <row r="144" spans="1:14" x14ac:dyDescent="0.25">
      <c r="A144" s="137" t="s">
        <v>756</v>
      </c>
      <c r="B144" s="149" t="s">
        <v>99</v>
      </c>
      <c r="C144" s="155">
        <v>0</v>
      </c>
      <c r="D144" s="137" t="s">
        <v>222</v>
      </c>
      <c r="E144" s="149"/>
      <c r="F144" s="64">
        <v>0</v>
      </c>
      <c r="G144" s="64" t="s">
        <v>1608</v>
      </c>
      <c r="H144" s="70"/>
      <c r="L144" s="70"/>
      <c r="M144" s="70"/>
    </row>
    <row r="145" spans="1:13" x14ac:dyDescent="0.25">
      <c r="A145" s="137" t="s">
        <v>757</v>
      </c>
      <c r="B145" s="149" t="s">
        <v>96</v>
      </c>
      <c r="C145" s="155">
        <v>0</v>
      </c>
      <c r="D145" s="137" t="s">
        <v>222</v>
      </c>
      <c r="E145" s="149"/>
      <c r="F145" s="64">
        <v>0</v>
      </c>
      <c r="G145" s="64" t="s">
        <v>1608</v>
      </c>
      <c r="H145" s="70"/>
      <c r="L145" s="70"/>
      <c r="M145" s="70"/>
    </row>
    <row r="146" spans="1:13" x14ac:dyDescent="0.25">
      <c r="A146" s="137" t="s">
        <v>758</v>
      </c>
      <c r="B146" s="149" t="s">
        <v>100</v>
      </c>
      <c r="C146" s="155">
        <v>0</v>
      </c>
      <c r="D146" s="137" t="s">
        <v>222</v>
      </c>
      <c r="E146" s="149"/>
      <c r="F146" s="64">
        <v>0</v>
      </c>
      <c r="G146" s="64" t="s">
        <v>1608</v>
      </c>
      <c r="H146" s="70"/>
      <c r="L146" s="70"/>
      <c r="M146" s="70"/>
    </row>
    <row r="147" spans="1:13" x14ac:dyDescent="0.25">
      <c r="A147" s="137" t="s">
        <v>759</v>
      </c>
      <c r="B147" s="149" t="s">
        <v>167</v>
      </c>
      <c r="C147" s="155">
        <v>0</v>
      </c>
      <c r="D147" s="137" t="s">
        <v>222</v>
      </c>
      <c r="E147" s="149"/>
      <c r="F147" s="64">
        <v>0</v>
      </c>
      <c r="G147" s="64" t="s">
        <v>1608</v>
      </c>
      <c r="H147" s="70"/>
      <c r="L147" s="70"/>
      <c r="M147" s="70"/>
    </row>
    <row r="148" spans="1:13" x14ac:dyDescent="0.25">
      <c r="A148" s="137" t="s">
        <v>760</v>
      </c>
      <c r="B148" s="149" t="s">
        <v>41</v>
      </c>
      <c r="C148" s="155">
        <v>0</v>
      </c>
      <c r="D148" s="137" t="s">
        <v>222</v>
      </c>
      <c r="E148" s="149"/>
      <c r="F148" s="64">
        <v>0</v>
      </c>
      <c r="G148" s="64" t="s">
        <v>1608</v>
      </c>
      <c r="H148" s="70"/>
      <c r="L148" s="70"/>
      <c r="M148" s="70"/>
    </row>
    <row r="149" spans="1:13" x14ac:dyDescent="0.25">
      <c r="A149" s="137" t="s">
        <v>761</v>
      </c>
      <c r="B149" s="149" t="s">
        <v>97</v>
      </c>
      <c r="C149" s="155">
        <v>0</v>
      </c>
      <c r="D149" s="137" t="s">
        <v>222</v>
      </c>
      <c r="E149" s="149"/>
      <c r="F149" s="64">
        <v>0</v>
      </c>
      <c r="G149" s="64" t="s">
        <v>1608</v>
      </c>
      <c r="H149" s="70"/>
      <c r="L149" s="70"/>
      <c r="M149" s="70"/>
    </row>
    <row r="150" spans="1:13" x14ac:dyDescent="0.25">
      <c r="A150" s="137" t="s">
        <v>762</v>
      </c>
      <c r="B150" s="149" t="s">
        <v>2</v>
      </c>
      <c r="C150" s="155">
        <v>0</v>
      </c>
      <c r="D150" s="137" t="s">
        <v>222</v>
      </c>
      <c r="E150" s="149"/>
      <c r="F150" s="64">
        <v>0</v>
      </c>
      <c r="G150" s="64" t="s">
        <v>1608</v>
      </c>
      <c r="H150" s="70"/>
      <c r="L150" s="70"/>
      <c r="M150" s="70"/>
    </row>
    <row r="151" spans="1:13" x14ac:dyDescent="0.25">
      <c r="A151" s="137" t="s">
        <v>763</v>
      </c>
      <c r="B151" s="10" t="s">
        <v>1</v>
      </c>
      <c r="C151" s="151">
        <v>44646.277804051511</v>
      </c>
      <c r="D151" s="71">
        <v>0</v>
      </c>
      <c r="E151" s="72"/>
      <c r="F151" s="76">
        <v>1</v>
      </c>
      <c r="G151" s="76">
        <v>0</v>
      </c>
      <c r="H151" s="70"/>
      <c r="L151" s="70"/>
      <c r="M151" s="70"/>
    </row>
    <row r="152" spans="1:13" hidden="1" outlineLevel="1" x14ac:dyDescent="0.25">
      <c r="A152" s="71" t="s">
        <v>764</v>
      </c>
      <c r="B152" s="89" t="s">
        <v>188</v>
      </c>
      <c r="E152" s="72"/>
      <c r="F152" s="64">
        <v>0</v>
      </c>
      <c r="G152" s="64" t="s">
        <v>1608</v>
      </c>
      <c r="H152" s="70"/>
      <c r="L152" s="70"/>
      <c r="M152" s="70"/>
    </row>
    <row r="153" spans="1:13" hidden="1" outlineLevel="1" x14ac:dyDescent="0.25">
      <c r="A153" s="71" t="s">
        <v>765</v>
      </c>
      <c r="B153" s="89" t="s">
        <v>188</v>
      </c>
      <c r="E153" s="72"/>
      <c r="F153" s="64">
        <v>0</v>
      </c>
      <c r="G153" s="64" t="s">
        <v>1608</v>
      </c>
      <c r="H153" s="70"/>
      <c r="L153" s="70"/>
      <c r="M153" s="70"/>
    </row>
    <row r="154" spans="1:13" hidden="1" outlineLevel="1" x14ac:dyDescent="0.25">
      <c r="A154" s="71" t="s">
        <v>766</v>
      </c>
      <c r="B154" s="89" t="s">
        <v>188</v>
      </c>
      <c r="E154" s="72"/>
      <c r="F154" s="64">
        <v>0</v>
      </c>
      <c r="G154" s="64" t="s">
        <v>1608</v>
      </c>
      <c r="H154" s="70"/>
      <c r="L154" s="70"/>
      <c r="M154" s="70"/>
    </row>
    <row r="155" spans="1:13" hidden="1" outlineLevel="1" x14ac:dyDescent="0.25">
      <c r="A155" s="71" t="s">
        <v>767</v>
      </c>
      <c r="B155" s="89" t="s">
        <v>188</v>
      </c>
      <c r="E155" s="72"/>
      <c r="F155" s="64">
        <v>0</v>
      </c>
      <c r="G155" s="64" t="s">
        <v>1608</v>
      </c>
      <c r="H155" s="70"/>
      <c r="L155" s="70"/>
      <c r="M155" s="70"/>
    </row>
    <row r="156" spans="1:13" hidden="1" outlineLevel="1" x14ac:dyDescent="0.25">
      <c r="A156" s="71" t="s">
        <v>768</v>
      </c>
      <c r="B156" s="89" t="s">
        <v>188</v>
      </c>
      <c r="E156" s="72"/>
      <c r="F156" s="64">
        <v>0</v>
      </c>
      <c r="G156" s="64" t="s">
        <v>1608</v>
      </c>
      <c r="H156" s="70"/>
      <c r="L156" s="70"/>
      <c r="M156" s="70"/>
    </row>
    <row r="157" spans="1:13" hidden="1" outlineLevel="1" x14ac:dyDescent="0.25">
      <c r="A157" s="71" t="s">
        <v>769</v>
      </c>
      <c r="B157" s="89" t="s">
        <v>188</v>
      </c>
      <c r="E157" s="72"/>
      <c r="F157" s="64">
        <v>0</v>
      </c>
      <c r="G157" s="64" t="s">
        <v>1608</v>
      </c>
      <c r="H157" s="70"/>
      <c r="L157" s="70"/>
      <c r="M157" s="70"/>
    </row>
    <row r="158" spans="1:13" hidden="1" outlineLevel="1" x14ac:dyDescent="0.25">
      <c r="A158" s="71" t="s">
        <v>770</v>
      </c>
      <c r="B158" s="89" t="s">
        <v>188</v>
      </c>
      <c r="E158" s="72"/>
      <c r="F158" s="64">
        <v>0</v>
      </c>
      <c r="G158" s="64" t="s">
        <v>1608</v>
      </c>
      <c r="H158" s="70"/>
      <c r="L158" s="70"/>
      <c r="M158" s="70"/>
    </row>
    <row r="159" spans="1:13" hidden="1" outlineLevel="1" x14ac:dyDescent="0.25">
      <c r="A159" s="71" t="s">
        <v>771</v>
      </c>
      <c r="B159" s="89" t="s">
        <v>188</v>
      </c>
      <c r="E159" s="72"/>
      <c r="F159" s="64">
        <v>0</v>
      </c>
      <c r="G159" s="64" t="s">
        <v>1608</v>
      </c>
      <c r="H159" s="70"/>
      <c r="L159" s="70"/>
      <c r="M159" s="70"/>
    </row>
    <row r="160" spans="1:13" hidden="1" outlineLevel="1" x14ac:dyDescent="0.25">
      <c r="A160" s="71" t="s">
        <v>772</v>
      </c>
      <c r="B160" s="89" t="s">
        <v>188</v>
      </c>
      <c r="C160" s="69"/>
      <c r="D160" s="69"/>
      <c r="E160" s="69"/>
      <c r="F160" s="64">
        <v>0</v>
      </c>
      <c r="G160" s="64" t="s">
        <v>1608</v>
      </c>
      <c r="H160" s="70"/>
      <c r="L160" s="70"/>
      <c r="M160" s="70"/>
    </row>
    <row r="161" spans="1:13" ht="15" customHeight="1" collapsed="1" x14ac:dyDescent="0.25">
      <c r="A161" s="77"/>
      <c r="B161" s="79" t="s">
        <v>111</v>
      </c>
      <c r="C161" s="77" t="s">
        <v>103</v>
      </c>
      <c r="D161" s="77"/>
      <c r="E161" s="62"/>
      <c r="F161" s="78" t="s">
        <v>63</v>
      </c>
      <c r="G161" s="78"/>
      <c r="H161" s="70"/>
      <c r="L161" s="70"/>
      <c r="M161" s="70"/>
    </row>
    <row r="162" spans="1:13" x14ac:dyDescent="0.25">
      <c r="A162" s="137" t="s">
        <v>773</v>
      </c>
      <c r="B162" s="70" t="s">
        <v>16</v>
      </c>
      <c r="C162" s="155">
        <v>20444.366802999997</v>
      </c>
      <c r="E162" s="11"/>
      <c r="F162" s="11">
        <v>0.45791872936705891</v>
      </c>
      <c r="G162" s="9"/>
      <c r="H162" s="70"/>
      <c r="L162" s="70"/>
      <c r="M162" s="70"/>
    </row>
    <row r="163" spans="1:13" x14ac:dyDescent="0.25">
      <c r="A163" s="137" t="s">
        <v>774</v>
      </c>
      <c r="B163" s="70" t="s">
        <v>17</v>
      </c>
      <c r="C163" s="155">
        <v>24201.911001051521</v>
      </c>
      <c r="E163" s="11"/>
      <c r="F163" s="11">
        <v>0.54208127063294109</v>
      </c>
      <c r="G163" s="9"/>
      <c r="H163" s="70"/>
      <c r="L163" s="70"/>
      <c r="M163" s="70"/>
    </row>
    <row r="164" spans="1:13" x14ac:dyDescent="0.25">
      <c r="A164" s="137" t="s">
        <v>775</v>
      </c>
      <c r="B164" s="70" t="s">
        <v>2</v>
      </c>
      <c r="C164" s="71">
        <v>0</v>
      </c>
      <c r="E164" s="11"/>
      <c r="F164" s="11">
        <v>0</v>
      </c>
      <c r="G164" s="9"/>
      <c r="H164" s="70"/>
      <c r="L164" s="70"/>
      <c r="M164" s="70"/>
    </row>
    <row r="165" spans="1:13" x14ac:dyDescent="0.25">
      <c r="A165" s="137" t="s">
        <v>776</v>
      </c>
      <c r="B165" s="12" t="s">
        <v>1</v>
      </c>
      <c r="C165" s="155">
        <v>44646.277804051519</v>
      </c>
      <c r="D165" s="70"/>
      <c r="E165" s="11"/>
      <c r="F165" s="11">
        <v>1</v>
      </c>
      <c r="G165" s="9"/>
      <c r="H165" s="70"/>
      <c r="L165" s="70"/>
      <c r="M165" s="70"/>
    </row>
    <row r="166" spans="1:13" hidden="1" outlineLevel="1" x14ac:dyDescent="0.25">
      <c r="A166" s="71" t="s">
        <v>777</v>
      </c>
      <c r="B166" s="12"/>
      <c r="C166" s="70"/>
      <c r="D166" s="70"/>
      <c r="E166" s="11"/>
      <c r="F166" s="11"/>
      <c r="G166" s="9"/>
      <c r="H166" s="70"/>
      <c r="L166" s="70"/>
      <c r="M166" s="70"/>
    </row>
    <row r="167" spans="1:13" hidden="1" outlineLevel="1" x14ac:dyDescent="0.25">
      <c r="A167" s="71" t="s">
        <v>778</v>
      </c>
      <c r="B167" s="12"/>
      <c r="C167" s="70"/>
      <c r="D167" s="70"/>
      <c r="E167" s="11"/>
      <c r="F167" s="11"/>
      <c r="G167" s="9"/>
      <c r="H167" s="70"/>
      <c r="L167" s="70"/>
      <c r="M167" s="70"/>
    </row>
    <row r="168" spans="1:13" hidden="1" outlineLevel="1" x14ac:dyDescent="0.25">
      <c r="A168" s="71" t="s">
        <v>779</v>
      </c>
      <c r="B168" s="12"/>
      <c r="C168" s="70"/>
      <c r="D168" s="70"/>
      <c r="E168" s="11"/>
      <c r="F168" s="11"/>
      <c r="G168" s="9"/>
      <c r="H168" s="70"/>
      <c r="L168" s="70"/>
      <c r="M168" s="70"/>
    </row>
    <row r="169" spans="1:13" hidden="1" outlineLevel="1" x14ac:dyDescent="0.25">
      <c r="A169" s="71" t="s">
        <v>780</v>
      </c>
      <c r="B169" s="12"/>
      <c r="C169" s="70"/>
      <c r="D169" s="70"/>
      <c r="E169" s="11"/>
      <c r="F169" s="11"/>
      <c r="G169" s="9"/>
      <c r="H169" s="70"/>
      <c r="L169" s="70"/>
      <c r="M169" s="70"/>
    </row>
    <row r="170" spans="1:13" hidden="1" outlineLevel="1" x14ac:dyDescent="0.25">
      <c r="A170" s="71" t="s">
        <v>781</v>
      </c>
      <c r="B170" s="12"/>
      <c r="C170" s="70"/>
      <c r="D170" s="70"/>
      <c r="E170" s="11"/>
      <c r="F170" s="11"/>
      <c r="G170" s="9"/>
      <c r="H170" s="70"/>
      <c r="L170" s="70"/>
      <c r="M170" s="70"/>
    </row>
    <row r="171" spans="1:13" ht="15" customHeight="1" collapsed="1" x14ac:dyDescent="0.25">
      <c r="A171" s="77"/>
      <c r="B171" s="79" t="s">
        <v>61</v>
      </c>
      <c r="C171" s="77" t="s">
        <v>103</v>
      </c>
      <c r="D171" s="77"/>
      <c r="E171" s="62"/>
      <c r="F171" s="78" t="s">
        <v>179</v>
      </c>
      <c r="G171" s="78"/>
      <c r="H171" s="70"/>
      <c r="L171" s="70"/>
      <c r="M171" s="70"/>
    </row>
    <row r="172" spans="1:13" x14ac:dyDescent="0.25">
      <c r="A172" s="137" t="s">
        <v>782</v>
      </c>
      <c r="B172" s="72" t="s">
        <v>239</v>
      </c>
      <c r="C172" s="71">
        <v>0</v>
      </c>
      <c r="E172" s="66"/>
      <c r="F172" s="64" t="s">
        <v>1608</v>
      </c>
      <c r="G172" s="64"/>
      <c r="H172" s="70"/>
      <c r="L172" s="70"/>
      <c r="M172" s="70"/>
    </row>
    <row r="173" spans="1:13" x14ac:dyDescent="0.25">
      <c r="A173" s="137" t="s">
        <v>783</v>
      </c>
      <c r="B173" s="72" t="s">
        <v>238</v>
      </c>
      <c r="C173" s="71">
        <v>0</v>
      </c>
      <c r="E173" s="66"/>
      <c r="F173" s="64"/>
      <c r="G173" s="64"/>
      <c r="H173" s="70"/>
      <c r="L173" s="70"/>
      <c r="M173" s="70"/>
    </row>
    <row r="174" spans="1:13" x14ac:dyDescent="0.25">
      <c r="A174" s="137" t="s">
        <v>784</v>
      </c>
      <c r="B174" s="72" t="s">
        <v>164</v>
      </c>
      <c r="C174" s="71">
        <v>0</v>
      </c>
      <c r="E174" s="66"/>
      <c r="F174" s="64" t="s">
        <v>1608</v>
      </c>
      <c r="G174" s="64"/>
      <c r="H174" s="70"/>
      <c r="L174" s="70"/>
      <c r="M174" s="70"/>
    </row>
    <row r="175" spans="1:13" x14ac:dyDescent="0.25">
      <c r="A175" s="137" t="s">
        <v>785</v>
      </c>
      <c r="B175" s="72" t="s">
        <v>2</v>
      </c>
      <c r="C175" s="71">
        <v>0</v>
      </c>
      <c r="E175" s="66"/>
      <c r="F175" s="64" t="s">
        <v>1608</v>
      </c>
      <c r="G175" s="64"/>
      <c r="H175" s="70"/>
      <c r="L175" s="70"/>
      <c r="M175" s="70"/>
    </row>
    <row r="176" spans="1:13" x14ac:dyDescent="0.25">
      <c r="A176" s="137" t="s">
        <v>786</v>
      </c>
      <c r="B176" s="10" t="s">
        <v>1</v>
      </c>
      <c r="C176" s="72">
        <v>0</v>
      </c>
      <c r="E176" s="66"/>
      <c r="F176" s="66">
        <v>0</v>
      </c>
      <c r="G176" s="64"/>
      <c r="H176" s="70"/>
      <c r="L176" s="70"/>
      <c r="M176" s="70"/>
    </row>
    <row r="177" spans="1:13" hidden="1" outlineLevel="1" x14ac:dyDescent="0.25">
      <c r="A177" s="71" t="s">
        <v>787</v>
      </c>
      <c r="B177" s="90" t="s">
        <v>240</v>
      </c>
      <c r="E177" s="66"/>
      <c r="F177" s="64" t="s">
        <v>1608</v>
      </c>
      <c r="G177" s="64"/>
      <c r="H177" s="70"/>
      <c r="L177" s="70"/>
      <c r="M177" s="70"/>
    </row>
    <row r="178" spans="1:13" s="90" customFormat="1" ht="30" hidden="1" outlineLevel="1" x14ac:dyDescent="0.25">
      <c r="A178" s="71" t="s">
        <v>788</v>
      </c>
      <c r="B178" s="90" t="s">
        <v>269</v>
      </c>
      <c r="F178" s="64" t="s">
        <v>1608</v>
      </c>
      <c r="H178" s="70"/>
    </row>
    <row r="179" spans="1:13" ht="30" hidden="1" outlineLevel="1" x14ac:dyDescent="0.25">
      <c r="A179" s="71" t="s">
        <v>789</v>
      </c>
      <c r="B179" s="90" t="s">
        <v>270</v>
      </c>
      <c r="E179" s="66"/>
      <c r="F179" s="64" t="s">
        <v>1608</v>
      </c>
      <c r="G179" s="64"/>
      <c r="H179" s="70"/>
      <c r="L179" s="70"/>
      <c r="M179" s="70"/>
    </row>
    <row r="180" spans="1:13" hidden="1" outlineLevel="1" x14ac:dyDescent="0.25">
      <c r="A180" s="71" t="s">
        <v>790</v>
      </c>
      <c r="B180" s="90" t="s">
        <v>241</v>
      </c>
      <c r="E180" s="66"/>
      <c r="F180" s="64" t="s">
        <v>1608</v>
      </c>
      <c r="G180" s="64"/>
      <c r="H180" s="70"/>
      <c r="L180" s="70"/>
      <c r="M180" s="70"/>
    </row>
    <row r="181" spans="1:13" s="90" customFormat="1" ht="30" hidden="1" outlineLevel="1" x14ac:dyDescent="0.25">
      <c r="A181" s="71" t="s">
        <v>791</v>
      </c>
      <c r="B181" s="90" t="s">
        <v>271</v>
      </c>
      <c r="F181" s="64" t="s">
        <v>1608</v>
      </c>
      <c r="H181" s="70"/>
    </row>
    <row r="182" spans="1:13" ht="30" hidden="1" outlineLevel="1" x14ac:dyDescent="0.25">
      <c r="A182" s="71" t="s">
        <v>792</v>
      </c>
      <c r="B182" s="90" t="s">
        <v>272</v>
      </c>
      <c r="E182" s="66"/>
      <c r="F182" s="64" t="s">
        <v>1608</v>
      </c>
      <c r="G182" s="64"/>
      <c r="H182" s="70"/>
      <c r="L182" s="70"/>
      <c r="M182" s="70"/>
    </row>
    <row r="183" spans="1:13" hidden="1" outlineLevel="1" x14ac:dyDescent="0.25">
      <c r="A183" s="71" t="s">
        <v>793</v>
      </c>
      <c r="B183" s="90" t="s">
        <v>225</v>
      </c>
      <c r="E183" s="66"/>
      <c r="F183" s="64" t="s">
        <v>1608</v>
      </c>
      <c r="G183" s="64"/>
      <c r="H183" s="70"/>
      <c r="L183" s="70"/>
      <c r="M183" s="70"/>
    </row>
    <row r="184" spans="1:13" hidden="1" outlineLevel="1" x14ac:dyDescent="0.25">
      <c r="A184" s="71" t="s">
        <v>794</v>
      </c>
      <c r="B184" s="90" t="s">
        <v>226</v>
      </c>
      <c r="E184" s="66"/>
      <c r="F184" s="64" t="s">
        <v>1608</v>
      </c>
      <c r="G184" s="64"/>
      <c r="H184" s="70"/>
      <c r="L184" s="70"/>
      <c r="M184" s="70"/>
    </row>
    <row r="185" spans="1:13" hidden="1" outlineLevel="1" x14ac:dyDescent="0.25">
      <c r="A185" s="71" t="s">
        <v>795</v>
      </c>
      <c r="B185" s="90"/>
      <c r="E185" s="66"/>
      <c r="F185" s="64"/>
      <c r="G185" s="64"/>
      <c r="H185" s="70"/>
      <c r="L185" s="70"/>
      <c r="M185" s="70"/>
    </row>
    <row r="186" spans="1:13" hidden="1" outlineLevel="1" x14ac:dyDescent="0.25">
      <c r="A186" s="71" t="s">
        <v>796</v>
      </c>
      <c r="B186" s="90"/>
      <c r="E186" s="66"/>
      <c r="F186" s="64"/>
      <c r="G186" s="64"/>
      <c r="H186" s="70"/>
      <c r="L186" s="70"/>
      <c r="M186" s="70"/>
    </row>
    <row r="187" spans="1:13" hidden="1" outlineLevel="1" x14ac:dyDescent="0.25">
      <c r="A187" s="71" t="s">
        <v>797</v>
      </c>
      <c r="B187" s="90"/>
      <c r="E187" s="66"/>
      <c r="F187" s="64"/>
      <c r="G187" s="64"/>
      <c r="H187" s="70"/>
      <c r="L187" s="70"/>
      <c r="M187" s="70"/>
    </row>
    <row r="188" spans="1:13" hidden="1" outlineLevel="1" x14ac:dyDescent="0.25">
      <c r="A188" s="71" t="s">
        <v>798</v>
      </c>
      <c r="B188" s="89"/>
      <c r="E188" s="66"/>
      <c r="F188" s="64" t="s">
        <v>1608</v>
      </c>
      <c r="G188" s="64"/>
      <c r="H188" s="70"/>
      <c r="L188" s="70"/>
      <c r="M188" s="70"/>
    </row>
    <row r="189" spans="1:13" ht="15" customHeight="1" collapsed="1" x14ac:dyDescent="0.25">
      <c r="A189" s="77" t="s">
        <v>799</v>
      </c>
      <c r="B189" s="79" t="s">
        <v>62</v>
      </c>
      <c r="C189" s="77" t="s">
        <v>103</v>
      </c>
      <c r="D189" s="77"/>
      <c r="E189" s="62"/>
      <c r="F189" s="78" t="s">
        <v>179</v>
      </c>
      <c r="G189" s="78"/>
      <c r="H189" s="70"/>
      <c r="L189" s="70"/>
      <c r="M189" s="70"/>
    </row>
    <row r="190" spans="1:13" x14ac:dyDescent="0.25">
      <c r="A190" s="137"/>
      <c r="B190" s="72" t="s">
        <v>118</v>
      </c>
      <c r="C190" s="71">
        <v>0</v>
      </c>
      <c r="E190" s="73"/>
      <c r="F190" s="64" t="s">
        <v>1608</v>
      </c>
      <c r="G190" s="64"/>
      <c r="H190" s="70"/>
      <c r="L190" s="70"/>
      <c r="M190" s="70"/>
    </row>
    <row r="191" spans="1:13" x14ac:dyDescent="0.25">
      <c r="A191" s="137" t="s">
        <v>800</v>
      </c>
      <c r="B191" s="72" t="s">
        <v>119</v>
      </c>
      <c r="C191" s="71">
        <v>0</v>
      </c>
      <c r="E191" s="66"/>
      <c r="F191" s="64" t="s">
        <v>1608</v>
      </c>
      <c r="G191" s="66"/>
      <c r="H191" s="70"/>
      <c r="L191" s="70"/>
      <c r="M191" s="70"/>
    </row>
    <row r="192" spans="1:13" x14ac:dyDescent="0.25">
      <c r="A192" s="137" t="s">
        <v>801</v>
      </c>
      <c r="B192" s="72" t="s">
        <v>156</v>
      </c>
      <c r="C192" s="71">
        <v>0</v>
      </c>
      <c r="E192" s="66"/>
      <c r="F192" s="64" t="s">
        <v>1608</v>
      </c>
      <c r="G192" s="66"/>
      <c r="H192" s="70"/>
      <c r="L192" s="70"/>
      <c r="M192" s="70"/>
    </row>
    <row r="193" spans="1:13" x14ac:dyDescent="0.25">
      <c r="A193" s="137" t="s">
        <v>802</v>
      </c>
      <c r="B193" s="72" t="s">
        <v>145</v>
      </c>
      <c r="C193" s="71">
        <v>0</v>
      </c>
      <c r="E193" s="66"/>
      <c r="F193" s="64" t="s">
        <v>1608</v>
      </c>
      <c r="G193" s="66"/>
      <c r="H193" s="70"/>
      <c r="L193" s="70"/>
      <c r="M193" s="70"/>
    </row>
    <row r="194" spans="1:13" x14ac:dyDescent="0.25">
      <c r="A194" s="137" t="s">
        <v>803</v>
      </c>
      <c r="B194" s="72" t="s">
        <v>149</v>
      </c>
      <c r="C194" s="71">
        <v>0</v>
      </c>
      <c r="E194" s="66"/>
      <c r="F194" s="64" t="s">
        <v>1608</v>
      </c>
      <c r="G194" s="66"/>
      <c r="H194" s="70"/>
      <c r="L194" s="70"/>
      <c r="M194" s="70"/>
    </row>
    <row r="195" spans="1:13" x14ac:dyDescent="0.25">
      <c r="A195" s="137" t="s">
        <v>804</v>
      </c>
      <c r="B195" s="72" t="s">
        <v>150</v>
      </c>
      <c r="C195" s="71">
        <v>0</v>
      </c>
      <c r="E195" s="66"/>
      <c r="F195" s="64" t="s">
        <v>1608</v>
      </c>
      <c r="G195" s="66"/>
      <c r="H195" s="70"/>
      <c r="L195" s="70"/>
      <c r="M195" s="70"/>
    </row>
    <row r="196" spans="1:13" x14ac:dyDescent="0.25">
      <c r="A196" s="137" t="s">
        <v>805</v>
      </c>
      <c r="B196" s="72" t="s">
        <v>173</v>
      </c>
      <c r="C196" s="71">
        <v>0</v>
      </c>
      <c r="E196" s="66"/>
      <c r="F196" s="64" t="s">
        <v>1608</v>
      </c>
      <c r="G196" s="66"/>
      <c r="H196" s="70"/>
      <c r="L196" s="70"/>
      <c r="M196" s="70"/>
    </row>
    <row r="197" spans="1:13" x14ac:dyDescent="0.25">
      <c r="A197" s="137" t="s">
        <v>806</v>
      </c>
      <c r="B197" s="72" t="s">
        <v>151</v>
      </c>
      <c r="C197" s="71">
        <v>0</v>
      </c>
      <c r="E197" s="66"/>
      <c r="F197" s="64" t="s">
        <v>1608</v>
      </c>
      <c r="G197" s="66"/>
      <c r="H197" s="70"/>
      <c r="L197" s="70"/>
      <c r="M197" s="70"/>
    </row>
    <row r="198" spans="1:13" x14ac:dyDescent="0.25">
      <c r="A198" s="137" t="s">
        <v>807</v>
      </c>
      <c r="B198" s="72" t="s">
        <v>152</v>
      </c>
      <c r="C198" s="71">
        <v>0</v>
      </c>
      <c r="E198" s="66"/>
      <c r="F198" s="64" t="s">
        <v>1608</v>
      </c>
      <c r="G198" s="66"/>
      <c r="H198" s="70"/>
      <c r="L198" s="70"/>
      <c r="M198" s="70"/>
    </row>
    <row r="199" spans="1:13" x14ac:dyDescent="0.25">
      <c r="A199" s="137" t="s">
        <v>808</v>
      </c>
      <c r="B199" s="72" t="s">
        <v>153</v>
      </c>
      <c r="C199" s="71">
        <v>0</v>
      </c>
      <c r="E199" s="66"/>
      <c r="F199" s="64" t="s">
        <v>1608</v>
      </c>
      <c r="G199" s="66"/>
      <c r="H199" s="70"/>
      <c r="L199" s="70"/>
      <c r="M199" s="70"/>
    </row>
    <row r="200" spans="1:13" x14ac:dyDescent="0.25">
      <c r="A200" s="137" t="s">
        <v>809</v>
      </c>
      <c r="B200" s="72" t="s">
        <v>154</v>
      </c>
      <c r="C200" s="71">
        <v>0</v>
      </c>
      <c r="E200" s="66"/>
      <c r="F200" s="64" t="s">
        <v>1608</v>
      </c>
      <c r="G200" s="66"/>
      <c r="H200" s="70"/>
      <c r="L200" s="70"/>
      <c r="M200" s="70"/>
    </row>
    <row r="201" spans="1:13" x14ac:dyDescent="0.25">
      <c r="A201" s="137" t="s">
        <v>810</v>
      </c>
      <c r="B201" s="72" t="s">
        <v>157</v>
      </c>
      <c r="C201" s="71">
        <v>0</v>
      </c>
      <c r="E201" s="66"/>
      <c r="F201" s="64" t="s">
        <v>1608</v>
      </c>
      <c r="G201" s="66"/>
      <c r="H201" s="70"/>
      <c r="L201" s="70"/>
      <c r="M201" s="70"/>
    </row>
    <row r="202" spans="1:13" x14ac:dyDescent="0.25">
      <c r="A202" s="137" t="s">
        <v>811</v>
      </c>
      <c r="B202" s="72" t="s">
        <v>155</v>
      </c>
      <c r="C202" s="71">
        <v>0</v>
      </c>
      <c r="E202" s="66"/>
      <c r="F202" s="64" t="s">
        <v>1608</v>
      </c>
      <c r="G202" s="66"/>
      <c r="H202" s="70"/>
      <c r="L202" s="70"/>
      <c r="M202" s="70"/>
    </row>
    <row r="203" spans="1:13" x14ac:dyDescent="0.25">
      <c r="A203" s="137" t="s">
        <v>812</v>
      </c>
      <c r="B203" s="72" t="s">
        <v>2</v>
      </c>
      <c r="C203" s="71">
        <v>0</v>
      </c>
      <c r="E203" s="66"/>
      <c r="F203" s="64" t="s">
        <v>1608</v>
      </c>
      <c r="G203" s="66"/>
      <c r="H203" s="70"/>
      <c r="L203" s="70"/>
      <c r="M203" s="70"/>
    </row>
    <row r="204" spans="1:13" x14ac:dyDescent="0.25">
      <c r="A204" s="137" t="s">
        <v>813</v>
      </c>
      <c r="B204" s="74" t="s">
        <v>242</v>
      </c>
      <c r="C204" s="71">
        <v>0</v>
      </c>
      <c r="E204" s="66"/>
      <c r="F204" s="64"/>
      <c r="G204" s="66"/>
      <c r="H204" s="70"/>
      <c r="L204" s="70"/>
      <c r="M204" s="70"/>
    </row>
    <row r="205" spans="1:13" x14ac:dyDescent="0.25">
      <c r="A205" s="137" t="s">
        <v>814</v>
      </c>
      <c r="B205" s="10" t="s">
        <v>1</v>
      </c>
      <c r="C205" s="72">
        <v>0</v>
      </c>
      <c r="D205" s="72"/>
      <c r="E205" s="66"/>
      <c r="F205" s="66">
        <v>0</v>
      </c>
      <c r="G205" s="66"/>
      <c r="H205" s="70"/>
      <c r="L205" s="70"/>
      <c r="M205" s="70"/>
    </row>
    <row r="206" spans="1:13" hidden="1" outlineLevel="1" x14ac:dyDescent="0.25">
      <c r="A206" s="71" t="s">
        <v>815</v>
      </c>
      <c r="B206" s="89" t="s">
        <v>188</v>
      </c>
      <c r="E206" s="66"/>
      <c r="F206" s="64" t="s">
        <v>1608</v>
      </c>
      <c r="G206" s="66"/>
      <c r="H206" s="70"/>
      <c r="L206" s="70"/>
      <c r="M206" s="70"/>
    </row>
    <row r="207" spans="1:13" hidden="1" outlineLevel="1" x14ac:dyDescent="0.25">
      <c r="A207" s="71" t="s">
        <v>816</v>
      </c>
      <c r="B207" s="89" t="s">
        <v>188</v>
      </c>
      <c r="E207" s="66"/>
      <c r="F207" s="64" t="s">
        <v>1608</v>
      </c>
      <c r="G207" s="66"/>
      <c r="H207" s="70"/>
      <c r="L207" s="70"/>
      <c r="M207" s="70"/>
    </row>
    <row r="208" spans="1:13" hidden="1" outlineLevel="1" x14ac:dyDescent="0.25">
      <c r="A208" s="71" t="s">
        <v>817</v>
      </c>
      <c r="B208" s="89" t="s">
        <v>188</v>
      </c>
      <c r="E208" s="66"/>
      <c r="F208" s="64" t="s">
        <v>1608</v>
      </c>
      <c r="G208" s="66"/>
      <c r="H208" s="70"/>
      <c r="L208" s="70"/>
      <c r="M208" s="70"/>
    </row>
    <row r="209" spans="1:13" hidden="1" outlineLevel="1" x14ac:dyDescent="0.25">
      <c r="A209" s="71" t="s">
        <v>818</v>
      </c>
      <c r="B209" s="89" t="s">
        <v>188</v>
      </c>
      <c r="E209" s="66"/>
      <c r="F209" s="64" t="s">
        <v>1608</v>
      </c>
      <c r="G209" s="66"/>
      <c r="H209" s="70"/>
      <c r="L209" s="70"/>
      <c r="M209" s="70"/>
    </row>
    <row r="210" spans="1:13" hidden="1" outlineLevel="1" x14ac:dyDescent="0.25">
      <c r="A210" s="71" t="s">
        <v>819</v>
      </c>
      <c r="B210" s="89" t="s">
        <v>188</v>
      </c>
      <c r="E210" s="66"/>
      <c r="F210" s="64" t="s">
        <v>1608</v>
      </c>
      <c r="G210" s="66"/>
      <c r="H210" s="70"/>
      <c r="L210" s="70"/>
      <c r="M210" s="70"/>
    </row>
    <row r="211" spans="1:13" hidden="1" outlineLevel="1" x14ac:dyDescent="0.25">
      <c r="A211" s="71" t="s">
        <v>820</v>
      </c>
      <c r="B211" s="89" t="s">
        <v>188</v>
      </c>
      <c r="E211" s="66"/>
      <c r="F211" s="64" t="s">
        <v>1608</v>
      </c>
      <c r="G211" s="66"/>
      <c r="H211" s="70"/>
      <c r="L211" s="70"/>
      <c r="M211" s="70"/>
    </row>
    <row r="212" spans="1:13" hidden="1" outlineLevel="1" x14ac:dyDescent="0.25">
      <c r="A212" s="71" t="s">
        <v>821</v>
      </c>
      <c r="B212" s="89" t="s">
        <v>188</v>
      </c>
      <c r="E212" s="66"/>
      <c r="F212" s="64" t="s">
        <v>1608</v>
      </c>
      <c r="G212" s="66"/>
      <c r="H212" s="70"/>
      <c r="L212" s="70"/>
      <c r="M212" s="70"/>
    </row>
    <row r="213" spans="1:13" ht="15" customHeight="1" collapsed="1" x14ac:dyDescent="0.25">
      <c r="A213" s="77" t="s">
        <v>822</v>
      </c>
      <c r="B213" s="79" t="s">
        <v>201</v>
      </c>
      <c r="C213" s="77" t="s">
        <v>103</v>
      </c>
      <c r="D213" s="77"/>
      <c r="E213" s="62"/>
      <c r="F213" s="78" t="s">
        <v>178</v>
      </c>
      <c r="G213" s="78" t="s">
        <v>63</v>
      </c>
      <c r="H213" s="70"/>
      <c r="L213" s="70"/>
      <c r="M213" s="70"/>
    </row>
    <row r="214" spans="1:13" x14ac:dyDescent="0.25">
      <c r="A214" s="137"/>
      <c r="B214" s="9" t="s">
        <v>203</v>
      </c>
      <c r="C214" s="71">
        <v>0</v>
      </c>
      <c r="E214" s="11"/>
      <c r="F214" s="64" t="s">
        <v>1608</v>
      </c>
      <c r="G214" s="64" t="s">
        <v>1608</v>
      </c>
      <c r="H214" s="70"/>
      <c r="L214" s="70"/>
      <c r="M214" s="70"/>
    </row>
    <row r="215" spans="1:13" x14ac:dyDescent="0.25">
      <c r="A215" s="137" t="s">
        <v>823</v>
      </c>
      <c r="B215" s="9" t="s">
        <v>202</v>
      </c>
      <c r="C215" s="71">
        <v>0</v>
      </c>
      <c r="E215" s="11"/>
      <c r="F215" s="64" t="s">
        <v>1608</v>
      </c>
      <c r="G215" s="64" t="s">
        <v>1608</v>
      </c>
      <c r="H215" s="70"/>
      <c r="L215" s="70"/>
      <c r="M215" s="70"/>
    </row>
    <row r="216" spans="1:13" x14ac:dyDescent="0.25">
      <c r="A216" s="137" t="s">
        <v>824</v>
      </c>
      <c r="B216" s="9" t="s">
        <v>2</v>
      </c>
      <c r="C216" s="71">
        <v>0</v>
      </c>
      <c r="E216" s="11"/>
      <c r="F216" s="64" t="s">
        <v>1608</v>
      </c>
      <c r="G216" s="64" t="s">
        <v>1608</v>
      </c>
      <c r="H216" s="70"/>
      <c r="L216" s="70"/>
      <c r="M216" s="70"/>
    </row>
    <row r="217" spans="1:13" x14ac:dyDescent="0.25">
      <c r="A217" s="137" t="s">
        <v>825</v>
      </c>
      <c r="B217" s="10" t="s">
        <v>1</v>
      </c>
      <c r="C217" s="71">
        <v>0</v>
      </c>
      <c r="E217" s="11"/>
      <c r="F217" s="76">
        <v>0</v>
      </c>
      <c r="G217" s="76">
        <v>0</v>
      </c>
      <c r="H217" s="70"/>
      <c r="L217" s="70"/>
      <c r="M217" s="70"/>
    </row>
    <row r="218" spans="1:13" hidden="1" outlineLevel="1" x14ac:dyDescent="0.25">
      <c r="A218" s="71" t="s">
        <v>826</v>
      </c>
      <c r="B218" s="89" t="s">
        <v>188</v>
      </c>
      <c r="E218" s="11"/>
      <c r="F218" s="64" t="s">
        <v>1608</v>
      </c>
      <c r="G218" s="64" t="s">
        <v>1608</v>
      </c>
      <c r="H218" s="70"/>
      <c r="L218" s="70"/>
      <c r="M218" s="70"/>
    </row>
    <row r="219" spans="1:13" hidden="1" outlineLevel="1" x14ac:dyDescent="0.25">
      <c r="A219" s="71" t="s">
        <v>827</v>
      </c>
      <c r="B219" s="89" t="s">
        <v>188</v>
      </c>
      <c r="E219" s="11"/>
      <c r="F219" s="64" t="s">
        <v>1608</v>
      </c>
      <c r="G219" s="64" t="s">
        <v>1608</v>
      </c>
      <c r="H219" s="70"/>
      <c r="L219" s="70"/>
      <c r="M219" s="70"/>
    </row>
    <row r="220" spans="1:13" hidden="1" outlineLevel="1" x14ac:dyDescent="0.25">
      <c r="A220" s="71" t="s">
        <v>828</v>
      </c>
      <c r="B220" s="89" t="s">
        <v>188</v>
      </c>
      <c r="E220" s="11"/>
      <c r="F220" s="64" t="s">
        <v>1608</v>
      </c>
      <c r="G220" s="64" t="s">
        <v>1608</v>
      </c>
      <c r="H220" s="70"/>
      <c r="L220" s="70"/>
      <c r="M220" s="70"/>
    </row>
    <row r="221" spans="1:13" hidden="1" outlineLevel="1" x14ac:dyDescent="0.25">
      <c r="A221" s="71" t="s">
        <v>829</v>
      </c>
      <c r="B221" s="89" t="s">
        <v>188</v>
      </c>
      <c r="E221" s="11"/>
      <c r="F221" s="64" t="s">
        <v>1608</v>
      </c>
      <c r="G221" s="64" t="s">
        <v>1608</v>
      </c>
      <c r="H221" s="70"/>
      <c r="L221" s="70"/>
      <c r="M221" s="70"/>
    </row>
    <row r="222" spans="1:13" hidden="1" outlineLevel="1" x14ac:dyDescent="0.25">
      <c r="A222" s="71" t="s">
        <v>830</v>
      </c>
      <c r="B222" s="89" t="s">
        <v>188</v>
      </c>
      <c r="E222" s="11"/>
      <c r="F222" s="64" t="s">
        <v>1608</v>
      </c>
      <c r="G222" s="64" t="s">
        <v>1608</v>
      </c>
      <c r="H222" s="70"/>
      <c r="L222" s="70"/>
      <c r="M222" s="70"/>
    </row>
    <row r="223" spans="1:13" hidden="1" outlineLevel="1" x14ac:dyDescent="0.25">
      <c r="A223" s="71" t="s">
        <v>831</v>
      </c>
      <c r="B223" s="89" t="s">
        <v>188</v>
      </c>
      <c r="E223" s="72"/>
      <c r="F223" s="64" t="s">
        <v>1608</v>
      </c>
      <c r="G223" s="64" t="s">
        <v>1608</v>
      </c>
      <c r="H223" s="70"/>
      <c r="L223" s="70"/>
      <c r="M223" s="70"/>
    </row>
    <row r="224" spans="1:13" hidden="1" outlineLevel="1" x14ac:dyDescent="0.25">
      <c r="A224" s="71" t="s">
        <v>832</v>
      </c>
      <c r="B224" s="89" t="s">
        <v>188</v>
      </c>
      <c r="E224" s="11"/>
      <c r="F224" s="64" t="s">
        <v>1608</v>
      </c>
      <c r="G224" s="64" t="s">
        <v>1608</v>
      </c>
      <c r="H224" s="70"/>
      <c r="L224" s="70"/>
      <c r="M224" s="70"/>
    </row>
    <row r="225" spans="1:14" ht="15" customHeight="1" collapsed="1" x14ac:dyDescent="0.25">
      <c r="A225" s="77" t="s">
        <v>833</v>
      </c>
      <c r="B225" s="79" t="s">
        <v>65</v>
      </c>
      <c r="C225" s="77"/>
      <c r="D225" s="77"/>
      <c r="E225" s="62"/>
      <c r="F225" s="78"/>
      <c r="G225" s="78"/>
      <c r="H225" s="70"/>
      <c r="L225" s="70"/>
      <c r="M225" s="70"/>
    </row>
    <row r="226" spans="1:14" x14ac:dyDescent="0.25">
      <c r="A226" s="137"/>
      <c r="B226" s="72" t="s">
        <v>45</v>
      </c>
      <c r="C226" s="71" t="s">
        <v>620</v>
      </c>
      <c r="H226" s="70"/>
      <c r="L226" s="70"/>
      <c r="M226" s="70"/>
    </row>
    <row r="227" spans="1:14" ht="15" customHeight="1" x14ac:dyDescent="0.25">
      <c r="A227" s="77" t="s">
        <v>834</v>
      </c>
      <c r="B227" s="79" t="s">
        <v>331</v>
      </c>
      <c r="C227" s="77"/>
      <c r="D227" s="77"/>
      <c r="E227" s="62"/>
      <c r="F227" s="78"/>
      <c r="G227" s="78"/>
      <c r="H227" s="70"/>
      <c r="L227" s="70"/>
      <c r="M227" s="70"/>
    </row>
    <row r="228" spans="1:14" x14ac:dyDescent="0.25">
      <c r="A228" s="137"/>
      <c r="B228" s="137" t="s">
        <v>371</v>
      </c>
      <c r="C228" s="137" t="s">
        <v>1445</v>
      </c>
      <c r="E228" s="72"/>
      <c r="H228" s="70"/>
      <c r="L228" s="70"/>
      <c r="M228" s="70"/>
    </row>
    <row r="229" spans="1:14" x14ac:dyDescent="0.25">
      <c r="A229" s="137" t="s">
        <v>835</v>
      </c>
      <c r="B229" s="142" t="s">
        <v>336</v>
      </c>
      <c r="C229" s="137" t="s">
        <v>222</v>
      </c>
      <c r="E229" s="72"/>
      <c r="H229" s="70"/>
      <c r="L229" s="70"/>
      <c r="M229" s="70"/>
    </row>
    <row r="230" spans="1:14" x14ac:dyDescent="0.25">
      <c r="A230" s="137" t="s">
        <v>836</v>
      </c>
      <c r="B230" s="142" t="s">
        <v>337</v>
      </c>
      <c r="C230" s="137" t="s">
        <v>222</v>
      </c>
      <c r="E230" s="72"/>
      <c r="H230" s="70"/>
      <c r="L230" s="70"/>
      <c r="M230" s="70"/>
    </row>
    <row r="231" spans="1:14" hidden="1" outlineLevel="1" x14ac:dyDescent="0.25">
      <c r="A231" s="137" t="s">
        <v>837</v>
      </c>
      <c r="B231" s="138" t="s">
        <v>375</v>
      </c>
      <c r="C231" s="72"/>
      <c r="D231" s="72"/>
      <c r="E231" s="72"/>
      <c r="H231" s="70"/>
      <c r="L231" s="70"/>
      <c r="M231" s="70"/>
    </row>
    <row r="232" spans="1:14" hidden="1" outlineLevel="1" x14ac:dyDescent="0.25">
      <c r="A232" s="137" t="s">
        <v>838</v>
      </c>
      <c r="B232" s="138" t="s">
        <v>372</v>
      </c>
      <c r="C232" s="72"/>
      <c r="D232" s="72"/>
      <c r="E232" s="72"/>
      <c r="H232" s="70"/>
      <c r="L232" s="70"/>
      <c r="M232" s="70"/>
    </row>
    <row r="233" spans="1:14" hidden="1" outlineLevel="1" x14ac:dyDescent="0.25">
      <c r="A233" s="137" t="s">
        <v>839</v>
      </c>
      <c r="B233" s="138" t="s">
        <v>376</v>
      </c>
      <c r="C233" s="72"/>
      <c r="D233" s="72"/>
      <c r="E233" s="72"/>
      <c r="H233" s="70"/>
      <c r="L233" s="70"/>
      <c r="M233" s="70"/>
    </row>
    <row r="234" spans="1:14" hidden="1" outlineLevel="1" x14ac:dyDescent="0.25">
      <c r="A234" s="137" t="s">
        <v>840</v>
      </c>
      <c r="B234" s="137"/>
      <c r="C234" s="72"/>
      <c r="D234" s="72"/>
      <c r="E234" s="72"/>
      <c r="H234" s="70"/>
      <c r="L234" s="70"/>
      <c r="M234" s="70"/>
    </row>
    <row r="235" spans="1:14" hidden="1" outlineLevel="1" x14ac:dyDescent="0.25">
      <c r="A235" s="137" t="s">
        <v>841</v>
      </c>
      <c r="B235" s="137"/>
      <c r="C235" s="72"/>
      <c r="D235" s="72"/>
      <c r="E235" s="72"/>
      <c r="H235" s="70"/>
      <c r="L235" s="70"/>
      <c r="M235" s="70"/>
    </row>
    <row r="236" spans="1:14" hidden="1" outlineLevel="1" x14ac:dyDescent="0.25">
      <c r="A236" s="137" t="s">
        <v>842</v>
      </c>
      <c r="B236" s="137"/>
      <c r="D236" s="68"/>
      <c r="E236" s="68"/>
      <c r="F236" s="68"/>
      <c r="G236" s="68"/>
      <c r="H236" s="70"/>
      <c r="K236" s="85"/>
      <c r="L236" s="85"/>
      <c r="M236" s="85"/>
      <c r="N236" s="85"/>
    </row>
    <row r="237" spans="1:14" hidden="1" outlineLevel="1" x14ac:dyDescent="0.25">
      <c r="A237" s="137" t="s">
        <v>843</v>
      </c>
      <c r="B237" s="137"/>
      <c r="C237" s="137"/>
      <c r="D237" s="131"/>
      <c r="E237" s="131"/>
      <c r="F237" s="131"/>
      <c r="G237" s="131"/>
      <c r="H237" s="70"/>
      <c r="I237" s="137"/>
      <c r="J237" s="137"/>
      <c r="K237" s="85"/>
      <c r="L237" s="85"/>
      <c r="M237" s="85"/>
      <c r="N237" s="85"/>
    </row>
    <row r="238" spans="1:14" hidden="1" outlineLevel="1" x14ac:dyDescent="0.25">
      <c r="A238" s="137" t="s">
        <v>844</v>
      </c>
      <c r="B238" s="137"/>
      <c r="C238" s="137"/>
      <c r="D238" s="131"/>
      <c r="E238" s="131"/>
      <c r="F238" s="131"/>
      <c r="G238" s="131"/>
      <c r="H238" s="70"/>
      <c r="I238" s="137"/>
      <c r="J238" s="137"/>
      <c r="K238" s="85"/>
      <c r="L238" s="85"/>
      <c r="M238" s="85"/>
      <c r="N238" s="85"/>
    </row>
    <row r="239" spans="1:14" hidden="1" outlineLevel="1" x14ac:dyDescent="0.25">
      <c r="A239" s="137" t="s">
        <v>845</v>
      </c>
      <c r="B239" s="137"/>
      <c r="C239" s="137"/>
      <c r="D239" s="131"/>
      <c r="E239" s="131"/>
      <c r="F239" s="131"/>
      <c r="G239" s="131"/>
      <c r="H239" s="70"/>
      <c r="I239" s="137"/>
      <c r="J239" s="137"/>
      <c r="K239" s="85"/>
      <c r="L239" s="85"/>
      <c r="M239" s="85"/>
      <c r="N239" s="85"/>
    </row>
    <row r="240" spans="1:14" hidden="1" outlineLevel="1" x14ac:dyDescent="0.25">
      <c r="A240" s="137" t="s">
        <v>846</v>
      </c>
      <c r="B240" s="137"/>
      <c r="C240" s="137"/>
      <c r="D240" s="131"/>
      <c r="E240" s="131"/>
      <c r="F240" s="131"/>
      <c r="G240" s="131"/>
      <c r="H240" s="70"/>
      <c r="I240" s="137"/>
      <c r="J240" s="137"/>
      <c r="K240" s="85"/>
      <c r="L240" s="85"/>
      <c r="M240" s="85"/>
      <c r="N240" s="85"/>
    </row>
    <row r="241" spans="1:14" hidden="1" outlineLevel="1" x14ac:dyDescent="0.25">
      <c r="A241" s="137" t="s">
        <v>847</v>
      </c>
      <c r="B241" s="137"/>
      <c r="C241" s="137"/>
      <c r="D241" s="131"/>
      <c r="E241" s="131"/>
      <c r="F241" s="131"/>
      <c r="G241" s="131"/>
      <c r="H241" s="70"/>
      <c r="I241" s="137"/>
      <c r="J241" s="137"/>
      <c r="K241" s="85"/>
      <c r="L241" s="85"/>
      <c r="M241" s="85"/>
      <c r="N241" s="85"/>
    </row>
    <row r="242" spans="1:14" hidden="1" outlineLevel="1" x14ac:dyDescent="0.25">
      <c r="A242" s="137" t="s">
        <v>848</v>
      </c>
      <c r="B242" s="137"/>
      <c r="C242" s="137"/>
      <c r="D242" s="131"/>
      <c r="E242" s="131"/>
      <c r="F242" s="131"/>
      <c r="G242" s="131"/>
      <c r="H242" s="70"/>
      <c r="I242" s="137"/>
      <c r="J242" s="137"/>
      <c r="K242" s="85"/>
      <c r="L242" s="85"/>
      <c r="M242" s="85"/>
      <c r="N242" s="85"/>
    </row>
    <row r="243" spans="1:14" hidden="1" outlineLevel="1" x14ac:dyDescent="0.25">
      <c r="A243" s="137" t="s">
        <v>849</v>
      </c>
      <c r="B243" s="137"/>
      <c r="C243" s="137"/>
      <c r="D243" s="131"/>
      <c r="E243" s="131"/>
      <c r="F243" s="131"/>
      <c r="G243" s="131"/>
      <c r="H243" s="70"/>
      <c r="I243" s="137"/>
      <c r="J243" s="137"/>
      <c r="K243" s="85"/>
      <c r="L243" s="85"/>
      <c r="M243" s="85"/>
      <c r="N243" s="85"/>
    </row>
    <row r="244" spans="1:14" hidden="1" outlineLevel="1" x14ac:dyDescent="0.25">
      <c r="A244" s="137" t="s">
        <v>850</v>
      </c>
      <c r="B244" s="137"/>
      <c r="C244" s="137"/>
      <c r="D244" s="131"/>
      <c r="E244" s="131"/>
      <c r="F244" s="131"/>
      <c r="G244" s="131"/>
      <c r="H244" s="70"/>
      <c r="I244" s="137"/>
      <c r="J244" s="137"/>
      <c r="K244" s="85"/>
      <c r="L244" s="85"/>
      <c r="M244" s="85"/>
      <c r="N244" s="85"/>
    </row>
    <row r="245" spans="1:14" hidden="1" outlineLevel="1" x14ac:dyDescent="0.25">
      <c r="A245" s="137" t="s">
        <v>851</v>
      </c>
      <c r="B245" s="137"/>
      <c r="C245" s="137"/>
      <c r="D245" s="131"/>
      <c r="E245" s="131"/>
      <c r="F245" s="131"/>
      <c r="G245" s="131"/>
      <c r="H245" s="70"/>
      <c r="I245" s="137"/>
      <c r="J245" s="137"/>
      <c r="K245" s="85"/>
      <c r="L245" s="85"/>
      <c r="M245" s="85"/>
      <c r="N245" s="85"/>
    </row>
    <row r="246" spans="1:14" hidden="1" outlineLevel="1" x14ac:dyDescent="0.25">
      <c r="A246" s="137" t="s">
        <v>852</v>
      </c>
      <c r="B246" s="137"/>
      <c r="C246" s="137"/>
      <c r="D246" s="131"/>
      <c r="E246" s="131"/>
      <c r="F246" s="131"/>
      <c r="G246" s="131"/>
      <c r="H246" s="70"/>
      <c r="I246" s="137"/>
      <c r="J246" s="137"/>
      <c r="K246" s="85"/>
      <c r="L246" s="85"/>
      <c r="M246" s="85"/>
      <c r="N246" s="85"/>
    </row>
    <row r="247" spans="1:14" hidden="1" outlineLevel="1" x14ac:dyDescent="0.25">
      <c r="A247" s="137" t="s">
        <v>853</v>
      </c>
      <c r="B247" s="137"/>
      <c r="C247" s="137"/>
      <c r="D247" s="131"/>
      <c r="E247" s="131"/>
      <c r="F247" s="131"/>
      <c r="G247" s="131"/>
      <c r="H247" s="70"/>
      <c r="I247" s="137"/>
      <c r="J247" s="137"/>
      <c r="K247" s="85"/>
      <c r="L247" s="85"/>
      <c r="M247" s="85"/>
      <c r="N247" s="85"/>
    </row>
    <row r="248" spans="1:14" hidden="1" outlineLevel="1" x14ac:dyDescent="0.25">
      <c r="A248" s="137" t="s">
        <v>854</v>
      </c>
      <c r="B248" s="137"/>
      <c r="C248" s="137"/>
      <c r="D248" s="131"/>
      <c r="E248" s="131"/>
      <c r="F248" s="131"/>
      <c r="G248" s="131"/>
      <c r="H248" s="70"/>
      <c r="I248" s="137"/>
      <c r="J248" s="137"/>
      <c r="K248" s="85"/>
      <c r="L248" s="85"/>
      <c r="M248" s="85"/>
      <c r="N248" s="85"/>
    </row>
    <row r="249" spans="1:14" hidden="1" outlineLevel="1" x14ac:dyDescent="0.25">
      <c r="A249" s="137" t="s">
        <v>855</v>
      </c>
      <c r="B249" s="137"/>
      <c r="C249" s="137"/>
      <c r="D249" s="131"/>
      <c r="E249" s="131"/>
      <c r="F249" s="131"/>
      <c r="G249" s="131"/>
      <c r="H249" s="70"/>
      <c r="I249" s="137"/>
      <c r="J249" s="137"/>
      <c r="K249" s="85"/>
      <c r="L249" s="85"/>
      <c r="M249" s="85"/>
      <c r="N249" s="85"/>
    </row>
    <row r="250" spans="1:14" hidden="1" outlineLevel="1" x14ac:dyDescent="0.25">
      <c r="A250" s="137" t="s">
        <v>856</v>
      </c>
      <c r="B250" s="137"/>
      <c r="C250" s="137"/>
      <c r="D250" s="131"/>
      <c r="E250" s="131"/>
      <c r="F250" s="131"/>
      <c r="G250" s="131"/>
      <c r="H250" s="70"/>
      <c r="I250" s="137"/>
      <c r="J250" s="137"/>
      <c r="K250" s="85"/>
      <c r="L250" s="85"/>
      <c r="M250" s="85"/>
      <c r="N250" s="85"/>
    </row>
    <row r="251" spans="1:14" hidden="1" outlineLevel="1" x14ac:dyDescent="0.25">
      <c r="A251" s="137" t="s">
        <v>857</v>
      </c>
      <c r="B251" s="137"/>
      <c r="C251" s="137"/>
      <c r="D251" s="131"/>
      <c r="E251" s="131"/>
      <c r="F251" s="131"/>
      <c r="G251" s="131"/>
      <c r="H251" s="70"/>
      <c r="I251" s="137"/>
      <c r="J251" s="137"/>
      <c r="K251" s="85"/>
      <c r="L251" s="85"/>
      <c r="M251" s="85"/>
      <c r="N251" s="85"/>
    </row>
    <row r="252" spans="1:14" hidden="1" outlineLevel="1" x14ac:dyDescent="0.25">
      <c r="A252" s="137" t="s">
        <v>858</v>
      </c>
      <c r="B252" s="137"/>
      <c r="C252" s="137"/>
      <c r="D252" s="131"/>
      <c r="E252" s="131"/>
      <c r="F252" s="131"/>
      <c r="G252" s="131"/>
      <c r="H252" s="70"/>
      <c r="I252" s="137"/>
      <c r="J252" s="137"/>
      <c r="K252" s="85"/>
      <c r="L252" s="85"/>
      <c r="M252" s="85"/>
      <c r="N252" s="85"/>
    </row>
    <row r="253" spans="1:14" hidden="1" outlineLevel="1" x14ac:dyDescent="0.25">
      <c r="A253" s="137" t="s">
        <v>859</v>
      </c>
      <c r="B253" s="137"/>
      <c r="C253" s="137"/>
      <c r="D253" s="131"/>
      <c r="E253" s="131"/>
      <c r="F253" s="131"/>
      <c r="G253" s="131"/>
      <c r="H253" s="70"/>
      <c r="I253" s="137"/>
      <c r="J253" s="137"/>
      <c r="K253" s="85"/>
      <c r="L253" s="85"/>
      <c r="M253" s="85"/>
      <c r="N253" s="85"/>
    </row>
    <row r="254" spans="1:14" hidden="1" outlineLevel="1" x14ac:dyDescent="0.25">
      <c r="A254" s="137" t="s">
        <v>860</v>
      </c>
      <c r="B254" s="137"/>
      <c r="C254" s="137"/>
      <c r="D254" s="131"/>
      <c r="E254" s="131"/>
      <c r="F254" s="131"/>
      <c r="G254" s="131"/>
      <c r="H254" s="70"/>
      <c r="I254" s="137"/>
      <c r="J254" s="137"/>
      <c r="K254" s="85"/>
      <c r="L254" s="85"/>
      <c r="M254" s="85"/>
      <c r="N254" s="85"/>
    </row>
    <row r="255" spans="1:14" hidden="1" outlineLevel="1" x14ac:dyDescent="0.25">
      <c r="A255" s="137" t="s">
        <v>861</v>
      </c>
      <c r="B255" s="137"/>
      <c r="C255" s="137"/>
      <c r="D255" s="131"/>
      <c r="E255" s="131"/>
      <c r="F255" s="131"/>
      <c r="G255" s="131"/>
      <c r="H255" s="70"/>
      <c r="I255" s="137"/>
      <c r="J255" s="137"/>
      <c r="K255" s="85"/>
      <c r="L255" s="85"/>
      <c r="M255" s="85"/>
      <c r="N255" s="85"/>
    </row>
    <row r="256" spans="1:14" hidden="1" outlineLevel="1" x14ac:dyDescent="0.25">
      <c r="A256" s="137" t="s">
        <v>862</v>
      </c>
      <c r="B256" s="137"/>
      <c r="C256" s="137"/>
      <c r="D256" s="131"/>
      <c r="E256" s="131"/>
      <c r="F256" s="131"/>
      <c r="G256" s="131"/>
      <c r="H256" s="70"/>
      <c r="I256" s="137"/>
      <c r="J256" s="137"/>
      <c r="K256" s="85"/>
      <c r="L256" s="85"/>
      <c r="M256" s="85"/>
      <c r="N256" s="85"/>
    </row>
    <row r="257" spans="1:14" hidden="1" outlineLevel="1" x14ac:dyDescent="0.25">
      <c r="A257" s="137" t="s">
        <v>863</v>
      </c>
      <c r="B257" s="137"/>
      <c r="C257" s="137"/>
      <c r="D257" s="131"/>
      <c r="E257" s="131"/>
      <c r="F257" s="131"/>
      <c r="G257" s="131"/>
      <c r="H257" s="70"/>
      <c r="I257" s="137"/>
      <c r="J257" s="137"/>
      <c r="K257" s="85"/>
      <c r="L257" s="85"/>
      <c r="M257" s="85"/>
      <c r="N257" s="85"/>
    </row>
    <row r="258" spans="1:14" hidden="1" outlineLevel="1" x14ac:dyDescent="0.25">
      <c r="A258" s="137" t="s">
        <v>864</v>
      </c>
      <c r="B258" s="137"/>
      <c r="C258" s="137"/>
      <c r="D258" s="131"/>
      <c r="E258" s="131"/>
      <c r="F258" s="131"/>
      <c r="G258" s="131"/>
      <c r="H258" s="70"/>
      <c r="I258" s="137"/>
      <c r="J258" s="137"/>
      <c r="K258" s="85"/>
      <c r="L258" s="85"/>
      <c r="M258" s="85"/>
      <c r="N258" s="85"/>
    </row>
    <row r="259" spans="1:14" hidden="1" outlineLevel="1" x14ac:dyDescent="0.25">
      <c r="A259" s="137" t="s">
        <v>865</v>
      </c>
      <c r="B259" s="137"/>
      <c r="C259" s="137"/>
      <c r="D259" s="131"/>
      <c r="E259" s="131"/>
      <c r="F259" s="131"/>
      <c r="G259" s="131"/>
      <c r="H259" s="70"/>
      <c r="I259" s="137"/>
      <c r="J259" s="137"/>
      <c r="K259" s="85"/>
      <c r="L259" s="85"/>
      <c r="M259" s="85"/>
      <c r="N259" s="85"/>
    </row>
    <row r="260" spans="1:14" hidden="1" outlineLevel="1" x14ac:dyDescent="0.25">
      <c r="A260" s="137" t="s">
        <v>866</v>
      </c>
      <c r="B260" s="137"/>
      <c r="C260" s="137"/>
      <c r="D260" s="131"/>
      <c r="E260" s="131"/>
      <c r="F260" s="131"/>
      <c r="G260" s="131"/>
      <c r="H260" s="70"/>
      <c r="I260" s="137"/>
      <c r="J260" s="137"/>
      <c r="K260" s="85"/>
      <c r="L260" s="85"/>
      <c r="M260" s="85"/>
      <c r="N260" s="85"/>
    </row>
    <row r="261" spans="1:14" hidden="1" outlineLevel="1" x14ac:dyDescent="0.25">
      <c r="A261" s="137" t="s">
        <v>867</v>
      </c>
      <c r="B261" s="137"/>
      <c r="C261" s="137"/>
      <c r="D261" s="131"/>
      <c r="E261" s="131"/>
      <c r="F261" s="131"/>
      <c r="G261" s="131"/>
      <c r="H261" s="70"/>
      <c r="I261" s="137"/>
      <c r="J261" s="137"/>
      <c r="K261" s="85"/>
      <c r="L261" s="85"/>
      <c r="M261" s="85"/>
      <c r="N261" s="85"/>
    </row>
    <row r="262" spans="1:14" hidden="1" outlineLevel="1" x14ac:dyDescent="0.25">
      <c r="A262" s="137" t="s">
        <v>868</v>
      </c>
      <c r="B262" s="137"/>
      <c r="C262" s="137"/>
      <c r="D262" s="131"/>
      <c r="E262" s="131"/>
      <c r="F262" s="131"/>
      <c r="G262" s="131"/>
      <c r="H262" s="70"/>
      <c r="I262" s="137"/>
      <c r="J262" s="137"/>
      <c r="K262" s="85"/>
      <c r="L262" s="85"/>
      <c r="M262" s="85"/>
      <c r="N262" s="85"/>
    </row>
    <row r="263" spans="1:14" hidden="1" outlineLevel="1" x14ac:dyDescent="0.25">
      <c r="A263" s="137" t="s">
        <v>869</v>
      </c>
      <c r="B263" s="137"/>
      <c r="C263" s="137"/>
      <c r="D263" s="131"/>
      <c r="E263" s="131"/>
      <c r="F263" s="131"/>
      <c r="G263" s="131"/>
      <c r="H263" s="70"/>
      <c r="I263" s="137"/>
      <c r="J263" s="137"/>
      <c r="K263" s="85"/>
      <c r="L263" s="85"/>
      <c r="M263" s="85"/>
      <c r="N263" s="85"/>
    </row>
    <row r="264" spans="1:14" hidden="1" outlineLevel="1" x14ac:dyDescent="0.25">
      <c r="A264" s="137" t="s">
        <v>870</v>
      </c>
      <c r="B264" s="137"/>
      <c r="C264" s="137"/>
      <c r="D264" s="131"/>
      <c r="E264" s="131"/>
      <c r="F264" s="131"/>
      <c r="G264" s="131"/>
      <c r="H264" s="70"/>
      <c r="I264" s="137"/>
      <c r="J264" s="137"/>
      <c r="K264" s="85"/>
      <c r="L264" s="85"/>
      <c r="M264" s="85"/>
      <c r="N264" s="85"/>
    </row>
    <row r="265" spans="1:14" hidden="1" outlineLevel="1" x14ac:dyDescent="0.25">
      <c r="A265" s="137" t="s">
        <v>871</v>
      </c>
      <c r="B265" s="137"/>
      <c r="C265" s="137"/>
      <c r="D265" s="131"/>
      <c r="E265" s="131"/>
      <c r="F265" s="131"/>
      <c r="G265" s="131"/>
      <c r="H265" s="70"/>
      <c r="I265" s="137"/>
      <c r="J265" s="137"/>
      <c r="K265" s="85"/>
      <c r="L265" s="85"/>
      <c r="M265" s="85"/>
      <c r="N265" s="85"/>
    </row>
    <row r="266" spans="1:14" hidden="1" outlineLevel="1" x14ac:dyDescent="0.25">
      <c r="A266" s="137" t="s">
        <v>872</v>
      </c>
      <c r="B266" s="137"/>
      <c r="C266" s="137"/>
      <c r="D266" s="131"/>
      <c r="E266" s="131"/>
      <c r="F266" s="131"/>
      <c r="G266" s="131"/>
      <c r="H266" s="70"/>
      <c r="I266" s="137"/>
      <c r="J266" s="137"/>
      <c r="K266" s="85"/>
      <c r="L266" s="85"/>
      <c r="M266" s="85"/>
      <c r="N266" s="85"/>
    </row>
    <row r="267" spans="1:14" hidden="1" outlineLevel="1" x14ac:dyDescent="0.25">
      <c r="A267" s="137" t="s">
        <v>873</v>
      </c>
      <c r="B267" s="137"/>
      <c r="C267" s="137"/>
      <c r="D267" s="131"/>
      <c r="E267" s="131"/>
      <c r="F267" s="131"/>
      <c r="G267" s="131"/>
      <c r="H267" s="70"/>
      <c r="I267" s="137"/>
      <c r="J267" s="137"/>
      <c r="K267" s="85"/>
      <c r="L267" s="85"/>
      <c r="M267" s="85"/>
      <c r="N267" s="85"/>
    </row>
    <row r="268" spans="1:14" hidden="1" outlineLevel="1" x14ac:dyDescent="0.25">
      <c r="A268" s="137" t="s">
        <v>874</v>
      </c>
      <c r="B268" s="137"/>
      <c r="C268" s="137"/>
      <c r="D268" s="131"/>
      <c r="E268" s="131"/>
      <c r="F268" s="131"/>
      <c r="G268" s="131"/>
      <c r="H268" s="70"/>
      <c r="I268" s="137"/>
      <c r="J268" s="137"/>
      <c r="K268" s="85"/>
      <c r="L268" s="85"/>
      <c r="M268" s="85"/>
      <c r="N268" s="85"/>
    </row>
    <row r="269" spans="1:14" hidden="1" outlineLevel="1" x14ac:dyDescent="0.25">
      <c r="A269" s="137" t="s">
        <v>875</v>
      </c>
      <c r="B269" s="137"/>
      <c r="C269" s="137"/>
      <c r="D269" s="131"/>
      <c r="E269" s="131"/>
      <c r="F269" s="131"/>
      <c r="G269" s="131"/>
      <c r="H269" s="70"/>
      <c r="I269" s="137"/>
      <c r="J269" s="137"/>
      <c r="K269" s="85"/>
      <c r="L269" s="85"/>
      <c r="M269" s="85"/>
      <c r="N269" s="85"/>
    </row>
    <row r="270" spans="1:14" hidden="1" outlineLevel="1" x14ac:dyDescent="0.25">
      <c r="A270" s="137" t="s">
        <v>876</v>
      </c>
      <c r="B270" s="137"/>
      <c r="C270" s="137"/>
      <c r="D270" s="131"/>
      <c r="E270" s="131"/>
      <c r="F270" s="131"/>
      <c r="G270" s="131"/>
      <c r="H270" s="70"/>
      <c r="I270" s="137"/>
      <c r="J270" s="137"/>
      <c r="K270" s="85"/>
      <c r="L270" s="85"/>
      <c r="M270" s="85"/>
      <c r="N270" s="85"/>
    </row>
    <row r="271" spans="1:14" hidden="1" outlineLevel="1" x14ac:dyDescent="0.25">
      <c r="A271" s="137" t="s">
        <v>877</v>
      </c>
      <c r="B271" s="137"/>
      <c r="C271" s="137"/>
      <c r="D271" s="131"/>
      <c r="E271" s="131"/>
      <c r="F271" s="131"/>
      <c r="G271" s="131"/>
      <c r="H271" s="70"/>
      <c r="I271" s="137"/>
      <c r="J271" s="137"/>
      <c r="K271" s="85"/>
      <c r="L271" s="85"/>
      <c r="M271" s="85"/>
      <c r="N271" s="85"/>
    </row>
    <row r="272" spans="1:14" hidden="1" outlineLevel="1" x14ac:dyDescent="0.25">
      <c r="A272" s="137" t="s">
        <v>878</v>
      </c>
      <c r="B272" s="137"/>
      <c r="C272" s="137"/>
      <c r="D272" s="131"/>
      <c r="E272" s="131"/>
      <c r="F272" s="131"/>
      <c r="G272" s="131"/>
      <c r="H272" s="70"/>
      <c r="I272" s="137"/>
      <c r="J272" s="137"/>
      <c r="K272" s="85"/>
      <c r="L272" s="85"/>
      <c r="M272" s="85"/>
      <c r="N272" s="85"/>
    </row>
    <row r="273" spans="1:14" hidden="1" outlineLevel="1" x14ac:dyDescent="0.25">
      <c r="A273" s="137" t="s">
        <v>879</v>
      </c>
      <c r="B273" s="137"/>
      <c r="C273" s="137"/>
      <c r="D273" s="131"/>
      <c r="E273" s="131"/>
      <c r="F273" s="131"/>
      <c r="G273" s="131"/>
      <c r="H273" s="70"/>
      <c r="I273" s="137"/>
      <c r="J273" s="137"/>
      <c r="K273" s="85"/>
      <c r="L273" s="85"/>
      <c r="M273" s="85"/>
      <c r="N273" s="85"/>
    </row>
    <row r="274" spans="1:14" hidden="1" outlineLevel="1" x14ac:dyDescent="0.25">
      <c r="A274" s="137" t="s">
        <v>880</v>
      </c>
      <c r="B274" s="137"/>
      <c r="C274" s="137"/>
      <c r="D274" s="131"/>
      <c r="E274" s="131"/>
      <c r="F274" s="131"/>
      <c r="G274" s="131"/>
      <c r="H274" s="70"/>
      <c r="I274" s="137"/>
      <c r="J274" s="137"/>
      <c r="K274" s="85"/>
      <c r="L274" s="85"/>
      <c r="M274" s="85"/>
      <c r="N274" s="85"/>
    </row>
    <row r="275" spans="1:14" hidden="1" outlineLevel="1" x14ac:dyDescent="0.25">
      <c r="A275" s="137" t="s">
        <v>881</v>
      </c>
      <c r="B275" s="137"/>
      <c r="C275" s="137"/>
      <c r="D275" s="131"/>
      <c r="E275" s="131"/>
      <c r="F275" s="131"/>
      <c r="G275" s="131"/>
      <c r="H275" s="70"/>
      <c r="I275" s="137"/>
      <c r="J275" s="137"/>
      <c r="K275" s="85"/>
      <c r="L275" s="85"/>
      <c r="M275" s="85"/>
      <c r="N275" s="85"/>
    </row>
    <row r="276" spans="1:14" hidden="1" outlineLevel="1" x14ac:dyDescent="0.25">
      <c r="A276" s="137" t="s">
        <v>882</v>
      </c>
      <c r="B276" s="137"/>
      <c r="C276" s="137"/>
      <c r="D276" s="131"/>
      <c r="E276" s="131"/>
      <c r="F276" s="131"/>
      <c r="G276" s="131"/>
      <c r="H276" s="70"/>
      <c r="I276" s="137"/>
      <c r="J276" s="137"/>
      <c r="K276" s="85"/>
      <c r="L276" s="85"/>
      <c r="M276" s="85"/>
      <c r="N276" s="85"/>
    </row>
    <row r="277" spans="1:14" hidden="1" outlineLevel="1" x14ac:dyDescent="0.25">
      <c r="A277" s="137" t="s">
        <v>883</v>
      </c>
      <c r="B277" s="137"/>
      <c r="C277" s="137"/>
      <c r="D277" s="131"/>
      <c r="E277" s="131"/>
      <c r="F277" s="131"/>
      <c r="G277" s="131"/>
      <c r="H277" s="70"/>
      <c r="I277" s="137"/>
      <c r="J277" s="137"/>
      <c r="K277" s="85"/>
      <c r="L277" s="85"/>
      <c r="M277" s="85"/>
      <c r="N277" s="85"/>
    </row>
    <row r="278" spans="1:14" hidden="1" outlineLevel="1" x14ac:dyDescent="0.25">
      <c r="A278" s="137" t="s">
        <v>884</v>
      </c>
      <c r="B278" s="137"/>
      <c r="C278" s="137"/>
      <c r="D278" s="131"/>
      <c r="E278" s="131"/>
      <c r="F278" s="131"/>
      <c r="G278" s="131"/>
      <c r="H278" s="70"/>
      <c r="I278" s="137"/>
      <c r="J278" s="137"/>
      <c r="K278" s="85"/>
      <c r="L278" s="85"/>
      <c r="M278" s="85"/>
      <c r="N278" s="85"/>
    </row>
    <row r="279" spans="1:14" hidden="1" outlineLevel="1" x14ac:dyDescent="0.25">
      <c r="A279" s="137" t="s">
        <v>885</v>
      </c>
      <c r="B279" s="137"/>
      <c r="C279" s="137"/>
      <c r="D279" s="131"/>
      <c r="E279" s="131"/>
      <c r="F279" s="131"/>
      <c r="G279" s="131"/>
      <c r="H279" s="70"/>
      <c r="I279" s="137"/>
      <c r="J279" s="137"/>
      <c r="K279" s="85"/>
      <c r="L279" s="85"/>
      <c r="M279" s="85"/>
      <c r="N279" s="85"/>
    </row>
    <row r="280" spans="1:14" hidden="1" outlineLevel="1" x14ac:dyDescent="0.25">
      <c r="A280" s="137" t="s">
        <v>886</v>
      </c>
      <c r="B280" s="137"/>
      <c r="C280" s="137"/>
      <c r="D280" s="131"/>
      <c r="E280" s="131"/>
      <c r="F280" s="131"/>
      <c r="G280" s="131"/>
      <c r="H280" s="70"/>
      <c r="I280" s="137"/>
      <c r="J280" s="137"/>
      <c r="K280" s="85"/>
      <c r="L280" s="85"/>
      <c r="M280" s="85"/>
      <c r="N280" s="85"/>
    </row>
    <row r="281" spans="1:14" hidden="1" outlineLevel="1" x14ac:dyDescent="0.25">
      <c r="A281" s="137" t="s">
        <v>887</v>
      </c>
      <c r="B281" s="137"/>
      <c r="C281" s="137"/>
      <c r="D281" s="131"/>
      <c r="E281" s="131"/>
      <c r="F281" s="131"/>
      <c r="G281" s="131"/>
      <c r="H281" s="70"/>
      <c r="I281" s="137"/>
      <c r="J281" s="137"/>
      <c r="K281" s="85"/>
      <c r="L281" s="85"/>
      <c r="M281" s="85"/>
      <c r="N281" s="85"/>
    </row>
    <row r="282" spans="1:14" ht="37.5" collapsed="1" x14ac:dyDescent="0.25">
      <c r="A282" s="21" t="s">
        <v>888</v>
      </c>
      <c r="B282" s="21" t="s">
        <v>262</v>
      </c>
      <c r="C282" s="21" t="s">
        <v>94</v>
      </c>
      <c r="D282" s="21" t="s">
        <v>94</v>
      </c>
      <c r="E282" s="21"/>
      <c r="F282" s="18"/>
      <c r="G282" s="19"/>
      <c r="H282" s="70"/>
      <c r="I282" s="82"/>
      <c r="J282" s="82"/>
      <c r="K282" s="82"/>
      <c r="L282" s="82"/>
      <c r="M282" s="4"/>
    </row>
    <row r="283" spans="1:14" ht="18.75" x14ac:dyDescent="0.25">
      <c r="A283" s="143"/>
      <c r="B283" s="144"/>
      <c r="C283" s="144"/>
      <c r="D283" s="144"/>
      <c r="E283" s="144"/>
      <c r="F283" s="145"/>
      <c r="G283" s="144"/>
      <c r="H283" s="70"/>
      <c r="I283" s="82"/>
      <c r="J283" s="82"/>
      <c r="K283" s="82"/>
      <c r="L283" s="82"/>
      <c r="M283" s="4"/>
    </row>
    <row r="284" spans="1:14" ht="18.75" x14ac:dyDescent="0.25">
      <c r="A284" s="143" t="s">
        <v>338</v>
      </c>
      <c r="B284" s="144"/>
      <c r="C284" s="144"/>
      <c r="D284" s="144"/>
      <c r="E284" s="144"/>
      <c r="F284" s="145"/>
      <c r="G284" s="144"/>
      <c r="H284" s="70"/>
      <c r="I284" s="82"/>
      <c r="J284" s="82"/>
      <c r="K284" s="82"/>
      <c r="L284" s="82"/>
      <c r="M284" s="4"/>
    </row>
    <row r="285" spans="1:14" ht="29.25" customHeight="1" x14ac:dyDescent="0.25">
      <c r="A285" s="137" t="s">
        <v>339</v>
      </c>
      <c r="B285" s="67" t="s">
        <v>84</v>
      </c>
      <c r="C285" s="84">
        <v>38</v>
      </c>
      <c r="E285" s="76"/>
      <c r="F285" s="76"/>
      <c r="G285" s="76"/>
      <c r="H285" s="70"/>
      <c r="I285" s="67"/>
      <c r="J285" s="84"/>
      <c r="L285" s="76"/>
      <c r="M285" s="76"/>
      <c r="N285" s="76"/>
    </row>
    <row r="286" spans="1:14" x14ac:dyDescent="0.25">
      <c r="A286" s="137" t="s">
        <v>889</v>
      </c>
      <c r="B286" s="67" t="s">
        <v>85</v>
      </c>
      <c r="C286" s="84">
        <v>39</v>
      </c>
      <c r="E286" s="76"/>
      <c r="F286" s="76"/>
      <c r="H286" s="70"/>
      <c r="I286" s="67"/>
      <c r="J286" s="84"/>
      <c r="L286" s="76"/>
      <c r="M286" s="76"/>
    </row>
    <row r="287" spans="1:14" x14ac:dyDescent="0.25">
      <c r="A287" s="137" t="s">
        <v>890</v>
      </c>
      <c r="B287" s="67" t="s">
        <v>48</v>
      </c>
      <c r="C287" s="84" t="s">
        <v>1609</v>
      </c>
      <c r="D287" s="84" t="s">
        <v>1610</v>
      </c>
      <c r="E287" s="48"/>
      <c r="F287" s="76"/>
      <c r="G287" s="48"/>
      <c r="H287" s="70"/>
      <c r="I287" s="67"/>
      <c r="J287" s="84"/>
      <c r="K287" s="84"/>
      <c r="L287" s="48"/>
      <c r="M287" s="76"/>
      <c r="N287" s="48"/>
    </row>
    <row r="288" spans="1:14" x14ac:dyDescent="0.25">
      <c r="A288" s="137" t="s">
        <v>891</v>
      </c>
      <c r="B288" s="67" t="s">
        <v>86</v>
      </c>
      <c r="C288" s="84">
        <v>52</v>
      </c>
      <c r="H288" s="70"/>
      <c r="I288" s="67"/>
      <c r="J288" s="84"/>
    </row>
    <row r="289" spans="1:14" x14ac:dyDescent="0.25">
      <c r="A289" s="137" t="s">
        <v>892</v>
      </c>
      <c r="B289" s="67" t="s">
        <v>87</v>
      </c>
      <c r="C289" s="127" t="s">
        <v>1611</v>
      </c>
      <c r="D289" s="84" t="s">
        <v>1612</v>
      </c>
      <c r="E289" s="48"/>
      <c r="F289" s="84" t="s">
        <v>1613</v>
      </c>
      <c r="G289" s="48"/>
      <c r="H289" s="70"/>
      <c r="I289" s="67"/>
      <c r="J289" s="85"/>
      <c r="K289" s="84"/>
      <c r="L289" s="48"/>
      <c r="N289" s="48"/>
    </row>
    <row r="290" spans="1:14" x14ac:dyDescent="0.25">
      <c r="A290" s="137" t="s">
        <v>893</v>
      </c>
      <c r="B290" s="67" t="s">
        <v>90</v>
      </c>
      <c r="C290" s="84" t="s">
        <v>1614</v>
      </c>
      <c r="D290" s="84">
        <v>227</v>
      </c>
      <c r="F290" s="84" t="s">
        <v>1615</v>
      </c>
      <c r="H290" s="70"/>
      <c r="I290" s="67"/>
      <c r="M290" s="48"/>
    </row>
    <row r="291" spans="1:14" x14ac:dyDescent="0.25">
      <c r="A291" s="137" t="s">
        <v>894</v>
      </c>
      <c r="B291" s="67" t="s">
        <v>91</v>
      </c>
      <c r="C291" s="84">
        <v>109</v>
      </c>
      <c r="F291" s="48"/>
      <c r="H291" s="70"/>
      <c r="I291" s="67"/>
      <c r="J291" s="84"/>
      <c r="M291" s="48"/>
    </row>
    <row r="292" spans="1:14" x14ac:dyDescent="0.25">
      <c r="A292" s="137" t="s">
        <v>895</v>
      </c>
      <c r="B292" s="67" t="s">
        <v>88</v>
      </c>
      <c r="C292" s="84">
        <v>161</v>
      </c>
      <c r="E292" s="48"/>
      <c r="F292" s="48"/>
      <c r="H292" s="70"/>
      <c r="I292" s="67"/>
      <c r="J292" s="84"/>
      <c r="L292" s="48"/>
      <c r="M292" s="48"/>
    </row>
    <row r="293" spans="1:14" x14ac:dyDescent="0.25">
      <c r="A293" s="137" t="s">
        <v>896</v>
      </c>
      <c r="B293" s="67" t="s">
        <v>89</v>
      </c>
      <c r="C293" s="84">
        <v>135</v>
      </c>
      <c r="E293" s="48"/>
      <c r="F293" s="48"/>
      <c r="H293" s="70"/>
      <c r="I293" s="67"/>
      <c r="J293" s="84"/>
      <c r="L293" s="48"/>
      <c r="M293" s="48"/>
    </row>
    <row r="294" spans="1:14" ht="30" x14ac:dyDescent="0.25">
      <c r="A294" s="137" t="s">
        <v>897</v>
      </c>
      <c r="B294" s="71" t="s">
        <v>306</v>
      </c>
      <c r="C294" s="84" t="s">
        <v>1616</v>
      </c>
      <c r="E294" s="48"/>
      <c r="H294" s="70"/>
      <c r="J294" s="84"/>
      <c r="L294" s="48"/>
    </row>
    <row r="295" spans="1:14" x14ac:dyDescent="0.25">
      <c r="A295" s="137" t="s">
        <v>898</v>
      </c>
      <c r="B295" s="67" t="s">
        <v>92</v>
      </c>
      <c r="C295" s="84">
        <v>65</v>
      </c>
      <c r="E295" s="48"/>
      <c r="H295" s="70"/>
      <c r="I295" s="67"/>
      <c r="J295" s="84"/>
      <c r="L295" s="48"/>
    </row>
    <row r="296" spans="1:14" x14ac:dyDescent="0.25">
      <c r="A296" s="137" t="s">
        <v>899</v>
      </c>
      <c r="B296" s="67" t="s">
        <v>93</v>
      </c>
      <c r="C296" s="84">
        <v>87</v>
      </c>
      <c r="E296" s="48"/>
      <c r="H296" s="70"/>
      <c r="I296" s="67"/>
      <c r="J296" s="84"/>
      <c r="L296" s="48"/>
    </row>
    <row r="297" spans="1:14" x14ac:dyDescent="0.25">
      <c r="A297" s="137" t="s">
        <v>900</v>
      </c>
      <c r="B297" s="67" t="s">
        <v>49</v>
      </c>
      <c r="C297" s="84" t="s">
        <v>1617</v>
      </c>
      <c r="D297" s="84" t="s">
        <v>1618</v>
      </c>
      <c r="E297" s="48"/>
      <c r="H297" s="70"/>
      <c r="I297" s="67"/>
      <c r="J297" s="84"/>
      <c r="K297" s="84"/>
      <c r="L297" s="48"/>
    </row>
    <row r="298" spans="1:14" hidden="1" outlineLevel="1" x14ac:dyDescent="0.25">
      <c r="A298" s="71" t="s">
        <v>901</v>
      </c>
      <c r="B298" s="67"/>
      <c r="C298" s="84"/>
      <c r="D298" s="84"/>
      <c r="E298" s="48"/>
      <c r="H298" s="70"/>
      <c r="I298" s="67"/>
      <c r="J298" s="84"/>
      <c r="K298" s="84"/>
      <c r="L298" s="48"/>
    </row>
    <row r="299" spans="1:14" hidden="1" outlineLevel="1" x14ac:dyDescent="0.25">
      <c r="A299" s="71" t="s">
        <v>902</v>
      </c>
      <c r="B299" s="67"/>
      <c r="C299" s="84"/>
      <c r="D299" s="84"/>
      <c r="E299" s="48"/>
      <c r="H299" s="70"/>
      <c r="I299" s="67"/>
      <c r="J299" s="84"/>
      <c r="K299" s="84"/>
      <c r="L299" s="48"/>
    </row>
    <row r="300" spans="1:14" hidden="1" outlineLevel="1" x14ac:dyDescent="0.25">
      <c r="A300" s="137" t="s">
        <v>903</v>
      </c>
      <c r="B300" s="67"/>
      <c r="C300" s="84"/>
      <c r="D300" s="84"/>
      <c r="E300" s="48"/>
      <c r="H300" s="70"/>
      <c r="I300" s="67"/>
      <c r="J300" s="84"/>
      <c r="K300" s="84"/>
      <c r="L300" s="48"/>
    </row>
    <row r="301" spans="1:14" hidden="1" outlineLevel="1" x14ac:dyDescent="0.25">
      <c r="A301" s="137" t="s">
        <v>904</v>
      </c>
      <c r="B301" s="67"/>
      <c r="C301" s="84"/>
      <c r="D301" s="84"/>
      <c r="E301" s="48"/>
      <c r="H301" s="70"/>
      <c r="I301" s="67"/>
      <c r="J301" s="84"/>
      <c r="K301" s="84"/>
      <c r="L301" s="48"/>
    </row>
    <row r="302" spans="1:14" hidden="1" outlineLevel="1" x14ac:dyDescent="0.25">
      <c r="A302" s="137" t="s">
        <v>905</v>
      </c>
      <c r="B302" s="67"/>
      <c r="C302" s="84"/>
      <c r="D302" s="84"/>
      <c r="E302" s="48"/>
      <c r="H302" s="70"/>
      <c r="I302" s="67"/>
      <c r="J302" s="84"/>
      <c r="K302" s="84"/>
      <c r="L302" s="48"/>
    </row>
    <row r="303" spans="1:14" hidden="1" outlineLevel="1" x14ac:dyDescent="0.25">
      <c r="A303" s="137" t="s">
        <v>906</v>
      </c>
      <c r="B303" s="67"/>
      <c r="C303" s="84"/>
      <c r="D303" s="84"/>
      <c r="E303" s="48"/>
      <c r="H303" s="70"/>
      <c r="I303" s="67"/>
      <c r="J303" s="84"/>
      <c r="K303" s="84"/>
      <c r="L303" s="48"/>
    </row>
    <row r="304" spans="1:14" hidden="1" outlineLevel="1" x14ac:dyDescent="0.25">
      <c r="A304" s="137" t="s">
        <v>907</v>
      </c>
      <c r="B304" s="67"/>
      <c r="C304" s="84"/>
      <c r="D304" s="84"/>
      <c r="E304" s="48"/>
      <c r="H304" s="70"/>
      <c r="I304" s="67"/>
      <c r="J304" s="84"/>
      <c r="K304" s="84"/>
      <c r="L304" s="48"/>
    </row>
    <row r="305" spans="1:13" hidden="1" outlineLevel="1" x14ac:dyDescent="0.25">
      <c r="A305" s="137" t="s">
        <v>908</v>
      </c>
      <c r="B305" s="67"/>
      <c r="C305" s="84"/>
      <c r="D305" s="84"/>
      <c r="E305" s="48"/>
      <c r="H305" s="70"/>
      <c r="I305" s="67"/>
      <c r="J305" s="84"/>
      <c r="K305" s="84"/>
      <c r="L305" s="48"/>
    </row>
    <row r="306" spans="1:13" hidden="1" outlineLevel="1" x14ac:dyDescent="0.25">
      <c r="A306" s="137" t="s">
        <v>909</v>
      </c>
      <c r="B306" s="67"/>
      <c r="C306" s="84"/>
      <c r="D306" s="84"/>
      <c r="E306" s="48"/>
      <c r="H306" s="70"/>
      <c r="I306" s="67"/>
      <c r="J306" s="84"/>
      <c r="K306" s="84"/>
      <c r="L306" s="48"/>
    </row>
    <row r="307" spans="1:13" hidden="1" outlineLevel="1" x14ac:dyDescent="0.25">
      <c r="A307" s="137" t="s">
        <v>910</v>
      </c>
      <c r="H307" s="70"/>
    </row>
    <row r="308" spans="1:13" ht="37.5" collapsed="1" x14ac:dyDescent="0.25">
      <c r="A308" s="18" t="s">
        <v>911</v>
      </c>
      <c r="B308" s="21" t="s">
        <v>264</v>
      </c>
      <c r="C308" s="18"/>
      <c r="D308" s="18"/>
      <c r="E308" s="18"/>
      <c r="F308" s="18"/>
      <c r="G308" s="19"/>
      <c r="H308" s="70"/>
      <c r="I308" s="82"/>
      <c r="J308" s="4"/>
      <c r="K308" s="4"/>
      <c r="L308" s="4"/>
      <c r="M308" s="4"/>
    </row>
    <row r="309" spans="1:13" x14ac:dyDescent="0.25">
      <c r="B309" s="93" t="s">
        <v>163</v>
      </c>
      <c r="C309" s="84">
        <v>171</v>
      </c>
      <c r="H309" s="70"/>
      <c r="I309" s="93"/>
      <c r="J309" s="84"/>
    </row>
    <row r="310" spans="1:13" hidden="1" outlineLevel="1" x14ac:dyDescent="0.25">
      <c r="A310" s="71" t="s">
        <v>912</v>
      </c>
      <c r="B310" s="93"/>
      <c r="C310" s="84"/>
      <c r="H310" s="70"/>
      <c r="I310" s="93"/>
      <c r="J310" s="84"/>
    </row>
    <row r="311" spans="1:13" hidden="1" outlineLevel="1" x14ac:dyDescent="0.25">
      <c r="A311" s="71" t="s">
        <v>913</v>
      </c>
      <c r="B311" s="93"/>
      <c r="C311" s="84"/>
      <c r="H311" s="70"/>
      <c r="I311" s="93"/>
      <c r="J311" s="84"/>
    </row>
    <row r="312" spans="1:13" hidden="1" outlineLevel="1" x14ac:dyDescent="0.25">
      <c r="A312" s="137" t="s">
        <v>914</v>
      </c>
      <c r="B312" s="93"/>
      <c r="C312" s="84"/>
      <c r="H312" s="70"/>
      <c r="I312" s="93"/>
      <c r="J312" s="84"/>
    </row>
    <row r="313" spans="1:13" hidden="1" outlineLevel="1" x14ac:dyDescent="0.25">
      <c r="A313" s="137" t="s">
        <v>915</v>
      </c>
      <c r="B313" s="93"/>
      <c r="C313" s="84"/>
      <c r="H313" s="70"/>
      <c r="I313" s="93"/>
      <c r="J313" s="84"/>
    </row>
    <row r="314" spans="1:13" hidden="1" outlineLevel="1" x14ac:dyDescent="0.25">
      <c r="A314" s="137" t="s">
        <v>916</v>
      </c>
      <c r="B314" s="93"/>
      <c r="C314" s="84"/>
      <c r="H314" s="70"/>
      <c r="I314" s="93"/>
      <c r="J314" s="84"/>
    </row>
    <row r="315" spans="1:13" hidden="1" outlineLevel="1" x14ac:dyDescent="0.25">
      <c r="A315" s="137" t="s">
        <v>917</v>
      </c>
      <c r="B315" s="93"/>
      <c r="C315" s="84"/>
      <c r="H315" s="70"/>
      <c r="I315" s="93"/>
      <c r="J315" s="84"/>
    </row>
    <row r="316" spans="1:13" ht="18.75" collapsed="1" x14ac:dyDescent="0.25">
      <c r="A316" s="18" t="s">
        <v>918</v>
      </c>
      <c r="B316" s="21" t="s">
        <v>265</v>
      </c>
      <c r="C316" s="18"/>
      <c r="D316" s="18"/>
      <c r="E316" s="18"/>
      <c r="F316" s="18"/>
      <c r="G316" s="19"/>
      <c r="H316" s="70"/>
      <c r="I316" s="82"/>
      <c r="J316" s="4"/>
      <c r="K316" s="4"/>
      <c r="L316" s="4"/>
      <c r="M316" s="4"/>
    </row>
    <row r="317" spans="1:13" ht="15" hidden="1" customHeight="1" outlineLevel="1" x14ac:dyDescent="0.25">
      <c r="A317" s="77"/>
      <c r="B317" s="79" t="s">
        <v>266</v>
      </c>
      <c r="C317" s="77"/>
      <c r="D317" s="77"/>
      <c r="E317" s="62"/>
      <c r="F317" s="78"/>
      <c r="G317" s="78"/>
      <c r="H317" s="70"/>
      <c r="L317" s="70"/>
      <c r="M317" s="70"/>
    </row>
    <row r="318" spans="1:13" hidden="1" outlineLevel="1" x14ac:dyDescent="0.25">
      <c r="B318" s="138" t="s">
        <v>381</v>
      </c>
      <c r="C318" s="138"/>
      <c r="H318" s="70"/>
    </row>
    <row r="319" spans="1:13" hidden="1" outlineLevel="1" x14ac:dyDescent="0.25">
      <c r="A319" s="71" t="s">
        <v>919</v>
      </c>
      <c r="B319" s="138" t="s">
        <v>382</v>
      </c>
      <c r="C319" s="138"/>
      <c r="H319" s="70"/>
    </row>
    <row r="320" spans="1:13" hidden="1" outlineLevel="1" x14ac:dyDescent="0.25">
      <c r="A320" s="137" t="s">
        <v>920</v>
      </c>
      <c r="B320" s="67" t="s">
        <v>229</v>
      </c>
      <c r="C320" s="138"/>
      <c r="H320" s="70"/>
    </row>
    <row r="321" spans="1:8" hidden="1" outlineLevel="1" x14ac:dyDescent="0.25">
      <c r="A321" s="137" t="s">
        <v>921</v>
      </c>
      <c r="B321" s="67" t="s">
        <v>230</v>
      </c>
      <c r="H321" s="70"/>
    </row>
    <row r="322" spans="1:8" hidden="1" outlineLevel="1" x14ac:dyDescent="0.25">
      <c r="A322" s="137" t="s">
        <v>922</v>
      </c>
      <c r="B322" s="67" t="s">
        <v>237</v>
      </c>
      <c r="H322" s="70"/>
    </row>
    <row r="323" spans="1:8" hidden="1" outlineLevel="1" x14ac:dyDescent="0.25">
      <c r="A323" s="137" t="s">
        <v>923</v>
      </c>
      <c r="B323" s="67" t="s">
        <v>231</v>
      </c>
      <c r="H323" s="70"/>
    </row>
    <row r="324" spans="1:8" hidden="1" outlineLevel="1" x14ac:dyDescent="0.25">
      <c r="A324" s="137" t="s">
        <v>924</v>
      </c>
      <c r="B324" s="67" t="s">
        <v>232</v>
      </c>
      <c r="H324" s="70"/>
    </row>
    <row r="325" spans="1:8" hidden="1" outlineLevel="1" x14ac:dyDescent="0.25">
      <c r="A325" s="137" t="s">
        <v>925</v>
      </c>
      <c r="B325" s="67" t="s">
        <v>233</v>
      </c>
      <c r="H325" s="70"/>
    </row>
    <row r="326" spans="1:8" hidden="1" outlineLevel="1" x14ac:dyDescent="0.25">
      <c r="A326" s="137" t="s">
        <v>926</v>
      </c>
      <c r="B326" s="67" t="s">
        <v>234</v>
      </c>
      <c r="H326" s="70"/>
    </row>
    <row r="327" spans="1:8" hidden="1" outlineLevel="1" x14ac:dyDescent="0.25">
      <c r="A327" s="137" t="s">
        <v>927</v>
      </c>
      <c r="B327" s="89" t="s">
        <v>235</v>
      </c>
      <c r="H327" s="70"/>
    </row>
    <row r="328" spans="1:8" hidden="1" outlineLevel="1" x14ac:dyDescent="0.25">
      <c r="A328" s="137" t="s">
        <v>928</v>
      </c>
      <c r="B328" s="89" t="s">
        <v>235</v>
      </c>
      <c r="H328" s="70"/>
    </row>
    <row r="329" spans="1:8" hidden="1" outlineLevel="1" x14ac:dyDescent="0.25">
      <c r="A329" s="137" t="s">
        <v>929</v>
      </c>
      <c r="B329" s="89" t="s">
        <v>235</v>
      </c>
      <c r="H329" s="70"/>
    </row>
    <row r="330" spans="1:8" hidden="1" outlineLevel="1" x14ac:dyDescent="0.25">
      <c r="A330" s="137" t="s">
        <v>930</v>
      </c>
      <c r="B330" s="89" t="s">
        <v>235</v>
      </c>
      <c r="H330" s="70"/>
    </row>
    <row r="331" spans="1:8" hidden="1" outlineLevel="1" x14ac:dyDescent="0.25">
      <c r="A331" s="137" t="s">
        <v>931</v>
      </c>
      <c r="B331" s="89" t="s">
        <v>235</v>
      </c>
      <c r="H331" s="70"/>
    </row>
    <row r="332" spans="1:8" hidden="1" outlineLevel="1" x14ac:dyDescent="0.25">
      <c r="A332" s="137" t="s">
        <v>932</v>
      </c>
      <c r="B332" s="89" t="s">
        <v>235</v>
      </c>
      <c r="H332" s="70"/>
    </row>
    <row r="333" spans="1:8" hidden="1" outlineLevel="1" x14ac:dyDescent="0.25">
      <c r="A333" s="137" t="s">
        <v>933</v>
      </c>
      <c r="B333" s="89" t="s">
        <v>235</v>
      </c>
      <c r="H333" s="70"/>
    </row>
    <row r="334" spans="1:8" hidden="1" outlineLevel="1" x14ac:dyDescent="0.25">
      <c r="A334" s="137" t="s">
        <v>934</v>
      </c>
      <c r="B334" s="89" t="s">
        <v>235</v>
      </c>
      <c r="H334" s="70"/>
    </row>
    <row r="335" spans="1:8" hidden="1" outlineLevel="1" x14ac:dyDescent="0.25">
      <c r="A335" s="137" t="s">
        <v>935</v>
      </c>
      <c r="B335" s="89" t="s">
        <v>235</v>
      </c>
      <c r="H335" s="70"/>
    </row>
    <row r="336" spans="1:8" hidden="1" outlineLevel="1" x14ac:dyDescent="0.25">
      <c r="A336" s="137" t="s">
        <v>936</v>
      </c>
      <c r="B336" s="89" t="s">
        <v>235</v>
      </c>
      <c r="H336" s="70"/>
    </row>
    <row r="337" spans="1:8" hidden="1" outlineLevel="1" x14ac:dyDescent="0.25">
      <c r="A337" s="137" t="s">
        <v>937</v>
      </c>
      <c r="B337" s="89" t="s">
        <v>235</v>
      </c>
      <c r="H337" s="70"/>
    </row>
    <row r="338" spans="1:8" hidden="1" outlineLevel="1" x14ac:dyDescent="0.25">
      <c r="A338" s="137" t="s">
        <v>938</v>
      </c>
      <c r="B338" s="89" t="s">
        <v>235</v>
      </c>
      <c r="H338" s="70"/>
    </row>
    <row r="339" spans="1:8" hidden="1" outlineLevel="1" x14ac:dyDescent="0.25">
      <c r="A339" s="137" t="s">
        <v>939</v>
      </c>
      <c r="B339" s="89" t="s">
        <v>235</v>
      </c>
      <c r="H339" s="70"/>
    </row>
    <row r="340" spans="1:8" hidden="1" outlineLevel="1" x14ac:dyDescent="0.25">
      <c r="A340" s="137" t="s">
        <v>940</v>
      </c>
      <c r="B340" s="89" t="s">
        <v>235</v>
      </c>
      <c r="H340" s="70"/>
    </row>
    <row r="341" spans="1:8" hidden="1" outlineLevel="1" x14ac:dyDescent="0.25">
      <c r="A341" s="137" t="s">
        <v>941</v>
      </c>
      <c r="B341" s="89" t="s">
        <v>235</v>
      </c>
      <c r="H341" s="70"/>
    </row>
    <row r="342" spans="1:8" hidden="1" outlineLevel="1" x14ac:dyDescent="0.25">
      <c r="A342" s="137" t="s">
        <v>942</v>
      </c>
      <c r="B342" s="89" t="s">
        <v>235</v>
      </c>
      <c r="H342" s="70"/>
    </row>
    <row r="343" spans="1:8" hidden="1" outlineLevel="1" x14ac:dyDescent="0.25">
      <c r="A343" s="137" t="s">
        <v>943</v>
      </c>
      <c r="B343" s="89" t="s">
        <v>235</v>
      </c>
      <c r="H343" s="70"/>
    </row>
    <row r="344" spans="1:8" hidden="1" outlineLevel="1" x14ac:dyDescent="0.25">
      <c r="A344" s="137" t="s">
        <v>944</v>
      </c>
      <c r="B344" s="89" t="s">
        <v>235</v>
      </c>
      <c r="H344" s="70"/>
    </row>
    <row r="345" spans="1:8" hidden="1" outlineLevel="1" x14ac:dyDescent="0.25">
      <c r="A345" s="137" t="s">
        <v>945</v>
      </c>
      <c r="B345" s="89" t="s">
        <v>235</v>
      </c>
      <c r="H345" s="70"/>
    </row>
    <row r="346" spans="1:8" hidden="1" outlineLevel="1" x14ac:dyDescent="0.25">
      <c r="A346" s="137" t="s">
        <v>946</v>
      </c>
      <c r="B346" s="89" t="s">
        <v>235</v>
      </c>
      <c r="H346" s="70"/>
    </row>
    <row r="347" spans="1:8" hidden="1" outlineLevel="1" x14ac:dyDescent="0.25">
      <c r="A347" s="137" t="s">
        <v>947</v>
      </c>
      <c r="B347" s="89" t="s">
        <v>235</v>
      </c>
      <c r="H347" s="70"/>
    </row>
    <row r="348" spans="1:8" hidden="1" outlineLevel="1" x14ac:dyDescent="0.25">
      <c r="A348" s="137" t="s">
        <v>948</v>
      </c>
      <c r="B348" s="89" t="s">
        <v>235</v>
      </c>
      <c r="H348" s="70"/>
    </row>
    <row r="349" spans="1:8" hidden="1" outlineLevel="1" x14ac:dyDescent="0.25">
      <c r="A349" s="137" t="s">
        <v>949</v>
      </c>
      <c r="B349" s="89" t="s">
        <v>235</v>
      </c>
      <c r="H349" s="70"/>
    </row>
    <row r="350" spans="1:8" hidden="1" outlineLevel="1" x14ac:dyDescent="0.25">
      <c r="A350" s="137" t="s">
        <v>950</v>
      </c>
      <c r="B350" s="89" t="s">
        <v>235</v>
      </c>
      <c r="H350" s="70"/>
    </row>
    <row r="351" spans="1:8" hidden="1" outlineLevel="1" x14ac:dyDescent="0.25">
      <c r="A351" s="137" t="s">
        <v>951</v>
      </c>
      <c r="B351" s="89" t="s">
        <v>235</v>
      </c>
      <c r="H351" s="70"/>
    </row>
    <row r="352" spans="1:8" hidden="1" outlineLevel="1" x14ac:dyDescent="0.25">
      <c r="A352" s="137" t="s">
        <v>952</v>
      </c>
      <c r="B352" s="89" t="s">
        <v>235</v>
      </c>
      <c r="H352" s="70"/>
    </row>
    <row r="353" spans="1:8" hidden="1" outlineLevel="1" x14ac:dyDescent="0.25">
      <c r="A353" s="137" t="s">
        <v>953</v>
      </c>
      <c r="B353" s="89" t="s">
        <v>235</v>
      </c>
      <c r="H353" s="70"/>
    </row>
    <row r="354" spans="1:8" hidden="1" outlineLevel="1" x14ac:dyDescent="0.25">
      <c r="A354" s="137" t="s">
        <v>954</v>
      </c>
      <c r="B354" s="89" t="s">
        <v>235</v>
      </c>
      <c r="H354" s="70"/>
    </row>
    <row r="355" spans="1:8" hidden="1" outlineLevel="1" x14ac:dyDescent="0.25">
      <c r="A355" s="137" t="s">
        <v>955</v>
      </c>
      <c r="B355" s="89" t="s">
        <v>235</v>
      </c>
      <c r="H355" s="70"/>
    </row>
    <row r="356" spans="1:8" hidden="1" outlineLevel="1" x14ac:dyDescent="0.25">
      <c r="A356" s="137" t="s">
        <v>956</v>
      </c>
      <c r="B356" s="89" t="s">
        <v>235</v>
      </c>
      <c r="H356" s="70"/>
    </row>
    <row r="357" spans="1:8" hidden="1" outlineLevel="1" x14ac:dyDescent="0.25">
      <c r="A357" s="137" t="s">
        <v>957</v>
      </c>
      <c r="B357" s="89" t="s">
        <v>235</v>
      </c>
      <c r="H357" s="70"/>
    </row>
    <row r="358" spans="1:8" hidden="1" outlineLevel="1" x14ac:dyDescent="0.25">
      <c r="A358" s="137" t="s">
        <v>958</v>
      </c>
      <c r="B358" s="89" t="s">
        <v>235</v>
      </c>
      <c r="H358" s="70"/>
    </row>
    <row r="359" spans="1:8" hidden="1" outlineLevel="1" x14ac:dyDescent="0.25">
      <c r="A359" s="137" t="s">
        <v>959</v>
      </c>
      <c r="B359" s="89" t="s">
        <v>235</v>
      </c>
      <c r="H359" s="70"/>
    </row>
    <row r="360" spans="1:8" hidden="1" outlineLevel="1" x14ac:dyDescent="0.25">
      <c r="A360" s="137" t="s">
        <v>960</v>
      </c>
      <c r="B360" s="89" t="s">
        <v>235</v>
      </c>
      <c r="H360" s="70"/>
    </row>
    <row r="361" spans="1:8" hidden="1" outlineLevel="1" x14ac:dyDescent="0.25">
      <c r="A361" s="137" t="s">
        <v>961</v>
      </c>
      <c r="B361" s="89" t="s">
        <v>235</v>
      </c>
      <c r="H361" s="70"/>
    </row>
    <row r="362" spans="1:8" hidden="1" outlineLevel="1" x14ac:dyDescent="0.25">
      <c r="A362" s="137" t="s">
        <v>962</v>
      </c>
      <c r="B362" s="89" t="s">
        <v>235</v>
      </c>
      <c r="H362" s="70"/>
    </row>
    <row r="363" spans="1:8" collapsed="1" x14ac:dyDescent="0.25">
      <c r="A363" s="71" t="s">
        <v>963</v>
      </c>
      <c r="H363" s="70"/>
    </row>
    <row r="364" spans="1:8" x14ac:dyDescent="0.25">
      <c r="H364" s="70"/>
    </row>
    <row r="365" spans="1:8" x14ac:dyDescent="0.25">
      <c r="H365" s="70"/>
    </row>
    <row r="366" spans="1:8" x14ac:dyDescent="0.25">
      <c r="H366" s="70"/>
    </row>
    <row r="367" spans="1:8" x14ac:dyDescent="0.25">
      <c r="H367" s="70"/>
    </row>
    <row r="368" spans="1:8" x14ac:dyDescent="0.25">
      <c r="H368" s="70"/>
    </row>
    <row r="369" spans="8:8" x14ac:dyDescent="0.25">
      <c r="H369" s="70"/>
    </row>
    <row r="370" spans="8:8" x14ac:dyDescent="0.25">
      <c r="H370" s="70"/>
    </row>
    <row r="371" spans="8:8" x14ac:dyDescent="0.25">
      <c r="H371" s="70"/>
    </row>
    <row r="372" spans="8:8" x14ac:dyDescent="0.25">
      <c r="H372" s="70"/>
    </row>
    <row r="373" spans="8:8" x14ac:dyDescent="0.25">
      <c r="H373" s="70"/>
    </row>
    <row r="374" spans="8:8" x14ac:dyDescent="0.25">
      <c r="H374" s="70"/>
    </row>
    <row r="375" spans="8:8" x14ac:dyDescent="0.25">
      <c r="H375" s="70"/>
    </row>
    <row r="376" spans="8:8" x14ac:dyDescent="0.25">
      <c r="H376" s="70"/>
    </row>
    <row r="377" spans="8:8" x14ac:dyDescent="0.25">
      <c r="H377" s="70"/>
    </row>
    <row r="378" spans="8:8" x14ac:dyDescent="0.25">
      <c r="H378" s="70"/>
    </row>
    <row r="379" spans="8:8" x14ac:dyDescent="0.25">
      <c r="H379" s="70"/>
    </row>
    <row r="380" spans="8:8" x14ac:dyDescent="0.25">
      <c r="H380" s="70"/>
    </row>
    <row r="381" spans="8:8" x14ac:dyDescent="0.25">
      <c r="H381" s="70"/>
    </row>
    <row r="382" spans="8:8" x14ac:dyDescent="0.25">
      <c r="H382" s="70"/>
    </row>
    <row r="383" spans="8:8" x14ac:dyDescent="0.25">
      <c r="H383" s="70"/>
    </row>
    <row r="384" spans="8:8" x14ac:dyDescent="0.25">
      <c r="H384" s="70"/>
    </row>
    <row r="385" spans="8:8" x14ac:dyDescent="0.25">
      <c r="H385" s="70"/>
    </row>
    <row r="386" spans="8:8" x14ac:dyDescent="0.25">
      <c r="H386" s="70"/>
    </row>
    <row r="387" spans="8:8" x14ac:dyDescent="0.25">
      <c r="H387" s="70"/>
    </row>
    <row r="388" spans="8:8" x14ac:dyDescent="0.25">
      <c r="H388" s="70"/>
    </row>
    <row r="389" spans="8:8" x14ac:dyDescent="0.25">
      <c r="H389" s="70"/>
    </row>
    <row r="390" spans="8:8" x14ac:dyDescent="0.25">
      <c r="H390" s="70"/>
    </row>
    <row r="391" spans="8:8" x14ac:dyDescent="0.25">
      <c r="H391" s="70"/>
    </row>
    <row r="392" spans="8:8" x14ac:dyDescent="0.25">
      <c r="H392" s="70"/>
    </row>
    <row r="393" spans="8:8" x14ac:dyDescent="0.25">
      <c r="H393" s="70"/>
    </row>
    <row r="394" spans="8:8" x14ac:dyDescent="0.25">
      <c r="H394" s="70"/>
    </row>
    <row r="395" spans="8:8" x14ac:dyDescent="0.25">
      <c r="H395" s="70"/>
    </row>
    <row r="396" spans="8:8" x14ac:dyDescent="0.25">
      <c r="H396" s="70"/>
    </row>
    <row r="397" spans="8:8" x14ac:dyDescent="0.25">
      <c r="H397" s="70"/>
    </row>
    <row r="398" spans="8:8" x14ac:dyDescent="0.25">
      <c r="H398" s="70"/>
    </row>
    <row r="399" spans="8:8" x14ac:dyDescent="0.25">
      <c r="H399" s="70"/>
    </row>
    <row r="400" spans="8:8" x14ac:dyDescent="0.25">
      <c r="H400" s="70"/>
    </row>
    <row r="401" spans="8:8" x14ac:dyDescent="0.25">
      <c r="H401" s="70"/>
    </row>
    <row r="402" spans="8:8" x14ac:dyDescent="0.25">
      <c r="H402" s="70"/>
    </row>
    <row r="403" spans="8:8" x14ac:dyDescent="0.25">
      <c r="H403" s="70"/>
    </row>
    <row r="404" spans="8:8" x14ac:dyDescent="0.25">
      <c r="H404" s="70"/>
    </row>
    <row r="405" spans="8:8" x14ac:dyDescent="0.25">
      <c r="H405" s="70"/>
    </row>
    <row r="406" spans="8:8" x14ac:dyDescent="0.25">
      <c r="H406" s="70"/>
    </row>
    <row r="407" spans="8:8" x14ac:dyDescent="0.25">
      <c r="H407" s="70"/>
    </row>
    <row r="408" spans="8:8" x14ac:dyDescent="0.25">
      <c r="H408" s="70"/>
    </row>
    <row r="409" spans="8:8" x14ac:dyDescent="0.25">
      <c r="H409" s="70"/>
    </row>
    <row r="410" spans="8:8" x14ac:dyDescent="0.25">
      <c r="H410" s="7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2" display="4. References to Capital Requirements Regulation (CRR) 129(7)"/>
    <hyperlink ref="B11" location="'A. HTT General'!B316" display="6. Other relevant information"/>
    <hyperlink ref="C285" location="'A. HTT General'!A38" display="'A. HTT General'!A38"/>
    <hyperlink ref="C286" location="'A. HTT General'!A39" display="'A. HTT General'!A39"/>
    <hyperlink ref="C287" location="'B1. HTT Mortgage Assets'!B43" display="'B1. HTT Mortgage Assets'!B43"/>
    <hyperlink ref="D287" location="'B2. HTT Public Sector Assets'!B48" display="'B2. HTT Public Sector Assets'!B48"/>
    <hyperlink ref="C288" location="'A. HTT General'!A52" display="'A. HTT General'!A52"/>
    <hyperlink ref="C292" location="'A. HTT General'!B161" display="'A. HTT General'!B161"/>
    <hyperlink ref="C293" location="'A. HTT General'!B135" display="'A. HTT General'!B135"/>
    <hyperlink ref="C294" location="'C. HTT Harmonised Glossary'!B17" display="'C. HTT Harmonised Glossary'!B17"/>
    <hyperlink ref="C295" location="'A. HTT General'!B65" display="'A. HTT General'!B65"/>
    <hyperlink ref="C296" location="'A. HTT General'!B87" display="'A. HTT General'!B87"/>
    <hyperlink ref="C297" location="'B1. HTT Mortgage Assets'!B159" display="'B1. HTT Mortgage Assets'!B159"/>
    <hyperlink ref="D297" location="'B2. HTT Public Sector Assets'!B165" display="'B2. HTT Public Sector Assets'!B165"/>
    <hyperlink ref="C309" location="'A. HTT General'!B171" display="'A. HTT General'!B171"/>
    <hyperlink ref="B27" r:id="rId9" display="UCITS Compliance"/>
    <hyperlink ref="B28" r:id="rId10" display="CRR Compliance"/>
    <hyperlink ref="B29" r:id="rId11"/>
    <hyperlink ref="B10" location="'A. HTT General'!B308" display="5. References to Capital Requirements Regulation (CRR) 129(1)"/>
    <hyperlink ref="C291" location="'A. HTT General'!B109" display="'A. HTT General'!B109"/>
    <hyperlink ref="F289" location="'A. HTT General'!B18" display="'A. HTT General'!B18"/>
    <hyperlink ref="D289" location="'B1. HTT Mortgage Assets'!B266" display="'B1. HTT Mortgage Assets'!B266"/>
    <hyperlink ref="C289" location="'B1. HTT Mortgage Assets'!B166" display="'B1. HTT Mortgage Assets'!B166"/>
    <hyperlink ref="F290" location="'B2. HTT Public Sector Assets'!B128" display="'B2. HTT Public Sector Assets'!B128"/>
    <hyperlink ref="D290" location="'A. HTT General'!B227" display="'A. HTT General'!B227"/>
    <hyperlink ref="C290" location="'B1. HTT Mortgage Assets'!B129" display="'B1. HTT Mortgage Assets'!B129"/>
  </hyperlinks>
  <pageMargins left="0.51181102362204722" right="0" top="0.74803149606299213" bottom="0.74803149606299213" header="0.31496062992125984" footer="0.31496062992125984"/>
  <pageSetup paperSize="9" scale="41" fitToHeight="25" orientation="portrait" r:id="rId4"/>
  <headerFooter>
    <oddHeader xml:space="preserve">&amp;C&amp;"Verdana,Regular"&amp;9Harmonised Transparency Template - Frequently Asked Questions
</oddHeader>
    <oddFooter>&amp;R&amp;"Verdana,Regular"&amp;9Page &amp;P</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pageSetUpPr fitToPage="1"/>
  </sheetPr>
  <dimension ref="A1:H433"/>
  <sheetViews>
    <sheetView topLeftCell="B1" zoomScale="112" zoomScaleNormal="112" zoomScalePageLayoutView="80" workbookViewId="0">
      <selection activeCell="C4" sqref="C4"/>
    </sheetView>
  </sheetViews>
  <sheetFormatPr baseColWidth="10" defaultColWidth="8.85546875" defaultRowHeight="15" outlineLevelRow="1" x14ac:dyDescent="0.25"/>
  <cols>
    <col min="1" max="1" customWidth="true" style="71" width="13.42578125" collapsed="true"/>
    <col min="2" max="2" customWidth="true" style="5" width="60.7109375" collapsed="true"/>
    <col min="3" max="4" customWidth="true" style="5" width="40.7109375" collapsed="true"/>
    <col min="5" max="5" customWidth="true" style="5" width="6.7109375" collapsed="true"/>
    <col min="6" max="6" customWidth="true" style="5" width="27.7109375" collapsed="true"/>
    <col min="7" max="7" customWidth="true" style="3" width="26.7109375" collapsed="true"/>
    <col min="8" max="8" bestFit="true" customWidth="true" style="1" width="42.5703125" collapsed="true"/>
    <col min="9" max="16384" style="1" width="8.85546875" collapsed="true"/>
  </cols>
  <sheetData>
    <row r="1" spans="1:8" ht="31.5" x14ac:dyDescent="0.25">
      <c r="A1" s="22" t="s">
        <v>389</v>
      </c>
      <c r="B1" s="22"/>
      <c r="C1" s="3"/>
      <c r="D1" s="3"/>
      <c r="E1" s="3"/>
      <c r="F1" s="3"/>
    </row>
    <row r="2" spans="1:8" ht="15.75" thickBot="1" x14ac:dyDescent="0.3">
      <c r="A2" s="70"/>
      <c r="B2" s="3"/>
      <c r="C2" s="3"/>
      <c r="D2" s="3"/>
      <c r="E2" s="3"/>
      <c r="F2" s="3"/>
    </row>
    <row r="3" spans="1:8" ht="19.5" thickBot="1" x14ac:dyDescent="0.3">
      <c r="A3" s="55"/>
      <c r="B3" s="54" t="s">
        <v>161</v>
      </c>
      <c r="C3" s="140" t="s">
        <v>59</v>
      </c>
      <c r="D3" s="55"/>
      <c r="E3" s="55"/>
      <c r="F3" s="55"/>
      <c r="G3" s="55"/>
      <c r="H3" s="69"/>
    </row>
    <row r="4" spans="1:8" ht="15.75" thickBot="1" x14ac:dyDescent="0.3">
      <c r="H4" s="69"/>
    </row>
    <row r="5" spans="1:8" s="69" customFormat="1" ht="18.75" x14ac:dyDescent="0.25">
      <c r="A5" s="82"/>
      <c r="B5" s="101" t="s">
        <v>391</v>
      </c>
      <c r="C5" s="82"/>
      <c r="D5" s="71"/>
      <c r="E5" s="4"/>
      <c r="F5" s="4"/>
      <c r="G5" s="70"/>
    </row>
    <row r="6" spans="1:8" s="69" customFormat="1" x14ac:dyDescent="0.25">
      <c r="A6" s="71"/>
      <c r="B6" s="96" t="s">
        <v>274</v>
      </c>
      <c r="C6" s="71"/>
      <c r="D6" s="71"/>
      <c r="E6" s="71"/>
      <c r="F6" s="71"/>
      <c r="G6" s="70"/>
    </row>
    <row r="7" spans="1:8" s="69" customFormat="1" x14ac:dyDescent="0.25">
      <c r="A7" s="71"/>
      <c r="B7" s="97" t="s">
        <v>275</v>
      </c>
      <c r="C7" s="71"/>
      <c r="D7" s="71"/>
      <c r="E7" s="71"/>
      <c r="F7" s="71"/>
      <c r="G7" s="70"/>
    </row>
    <row r="8" spans="1:8" s="69" customFormat="1" ht="15.75" thickBot="1" x14ac:dyDescent="0.3">
      <c r="A8" s="71"/>
      <c r="B8" s="102" t="s">
        <v>276</v>
      </c>
      <c r="C8" s="71"/>
      <c r="D8" s="71"/>
      <c r="E8" s="71"/>
      <c r="F8" s="71"/>
      <c r="G8" s="70"/>
    </row>
    <row r="9" spans="1:8" s="69" customFormat="1" x14ac:dyDescent="0.25">
      <c r="A9" s="71"/>
      <c r="B9" s="88"/>
      <c r="C9" s="71"/>
      <c r="D9" s="71"/>
      <c r="E9" s="71"/>
      <c r="F9" s="71"/>
      <c r="G9" s="70"/>
    </row>
    <row r="10" spans="1:8" ht="37.5" x14ac:dyDescent="0.25">
      <c r="A10" s="21" t="s">
        <v>273</v>
      </c>
      <c r="B10" s="21" t="s">
        <v>274</v>
      </c>
      <c r="C10" s="18"/>
      <c r="D10" s="18"/>
      <c r="E10" s="18"/>
      <c r="F10" s="18"/>
      <c r="G10" s="19"/>
      <c r="H10" s="69"/>
    </row>
    <row r="11" spans="1:8" ht="15" customHeight="1" x14ac:dyDescent="0.25">
      <c r="A11" s="77"/>
      <c r="B11" s="79" t="s">
        <v>69</v>
      </c>
      <c r="C11" s="40" t="s">
        <v>103</v>
      </c>
      <c r="D11" s="40"/>
      <c r="E11" s="40"/>
      <c r="F11" s="42" t="s">
        <v>180</v>
      </c>
      <c r="G11" s="42"/>
      <c r="H11" s="69"/>
    </row>
    <row r="12" spans="1:8" x14ac:dyDescent="0.25">
      <c r="A12" s="137" t="s">
        <v>964</v>
      </c>
      <c r="B12" s="137" t="s">
        <v>3</v>
      </c>
      <c r="C12" s="151">
        <v>75496.096722979986</v>
      </c>
      <c r="D12" s="137"/>
      <c r="F12" s="41">
        <v>0.76434046580785608</v>
      </c>
      <c r="H12" s="69"/>
    </row>
    <row r="13" spans="1:8" x14ac:dyDescent="0.25">
      <c r="A13" s="137" t="s">
        <v>965</v>
      </c>
      <c r="B13" s="137" t="s">
        <v>4</v>
      </c>
      <c r="C13" s="151">
        <v>23276.767072979997</v>
      </c>
      <c r="D13" s="137"/>
      <c r="F13" s="64">
        <v>0.23565953419214383</v>
      </c>
      <c r="H13" s="69"/>
    </row>
    <row r="14" spans="1:8" s="69" customFormat="1" x14ac:dyDescent="0.25">
      <c r="A14" s="137" t="s">
        <v>966</v>
      </c>
      <c r="B14" s="137" t="s">
        <v>2</v>
      </c>
      <c r="C14" s="137">
        <v>0</v>
      </c>
      <c r="D14" s="137"/>
      <c r="E14" s="71"/>
      <c r="F14" s="64">
        <v>0</v>
      </c>
      <c r="G14" s="70"/>
    </row>
    <row r="15" spans="1:8" s="69" customFormat="1" x14ac:dyDescent="0.25">
      <c r="A15" s="137" t="s">
        <v>967</v>
      </c>
      <c r="B15" s="45" t="s">
        <v>1</v>
      </c>
      <c r="C15" s="151">
        <v>98772.863795959987</v>
      </c>
      <c r="D15" s="137"/>
      <c r="E15" s="5"/>
      <c r="F15" s="76">
        <v>0.99999999999999989</v>
      </c>
      <c r="G15" s="70"/>
    </row>
    <row r="16" spans="1:8" s="69" customFormat="1" hidden="1" outlineLevel="1" x14ac:dyDescent="0.25">
      <c r="A16" s="71" t="s">
        <v>968</v>
      </c>
      <c r="B16" s="89" t="s">
        <v>195</v>
      </c>
      <c r="C16" s="71"/>
      <c r="D16" s="71"/>
      <c r="E16" s="71"/>
      <c r="F16" s="64">
        <v>0</v>
      </c>
      <c r="G16" s="70"/>
    </row>
    <row r="17" spans="1:8" s="69" customFormat="1" hidden="1" outlineLevel="1" x14ac:dyDescent="0.25">
      <c r="A17" s="71" t="s">
        <v>969</v>
      </c>
      <c r="B17" s="89" t="s">
        <v>192</v>
      </c>
      <c r="C17" s="71"/>
      <c r="D17" s="71"/>
      <c r="E17" s="71"/>
      <c r="F17" s="64">
        <v>0</v>
      </c>
      <c r="G17" s="70"/>
    </row>
    <row r="18" spans="1:8" s="69" customFormat="1" hidden="1" outlineLevel="1" x14ac:dyDescent="0.25">
      <c r="A18" s="71" t="s">
        <v>970</v>
      </c>
      <c r="B18" s="89" t="s">
        <v>188</v>
      </c>
      <c r="C18" s="71"/>
      <c r="D18" s="71"/>
      <c r="E18" s="71"/>
      <c r="F18" s="64">
        <v>0</v>
      </c>
      <c r="G18" s="70"/>
    </row>
    <row r="19" spans="1:8" s="69" customFormat="1" hidden="1" outlineLevel="1" x14ac:dyDescent="0.25">
      <c r="A19" s="71" t="s">
        <v>971</v>
      </c>
      <c r="B19" s="89" t="s">
        <v>188</v>
      </c>
      <c r="C19" s="71"/>
      <c r="D19" s="71"/>
      <c r="E19" s="71"/>
      <c r="F19" s="64">
        <v>0</v>
      </c>
      <c r="G19" s="70"/>
    </row>
    <row r="20" spans="1:8" s="69" customFormat="1" hidden="1" outlineLevel="1" x14ac:dyDescent="0.25">
      <c r="A20" s="71" t="s">
        <v>972</v>
      </c>
      <c r="B20" s="89" t="s">
        <v>188</v>
      </c>
      <c r="C20" s="71"/>
      <c r="D20" s="71"/>
      <c r="E20" s="71"/>
      <c r="F20" s="64">
        <v>0</v>
      </c>
      <c r="G20" s="70"/>
    </row>
    <row r="21" spans="1:8" s="69" customFormat="1" hidden="1" outlineLevel="1" x14ac:dyDescent="0.25">
      <c r="A21" s="71" t="s">
        <v>973</v>
      </c>
      <c r="B21" s="89" t="s">
        <v>188</v>
      </c>
      <c r="C21" s="71"/>
      <c r="D21" s="71"/>
      <c r="E21" s="71"/>
      <c r="F21" s="64">
        <v>0</v>
      </c>
      <c r="G21" s="70"/>
    </row>
    <row r="22" spans="1:8" s="69" customFormat="1" hidden="1" outlineLevel="1" x14ac:dyDescent="0.25">
      <c r="A22" s="71" t="s">
        <v>974</v>
      </c>
      <c r="B22" s="89" t="s">
        <v>188</v>
      </c>
      <c r="C22" s="71"/>
      <c r="D22" s="71"/>
      <c r="E22" s="71"/>
      <c r="F22" s="64">
        <v>0</v>
      </c>
      <c r="G22" s="70"/>
    </row>
    <row r="23" spans="1:8" s="69" customFormat="1" hidden="1" outlineLevel="1" x14ac:dyDescent="0.25">
      <c r="A23" s="71" t="s">
        <v>975</v>
      </c>
      <c r="B23" s="89" t="s">
        <v>188</v>
      </c>
      <c r="C23" s="71"/>
      <c r="D23" s="71"/>
      <c r="E23" s="71"/>
      <c r="F23" s="64">
        <v>0</v>
      </c>
      <c r="G23" s="70"/>
    </row>
    <row r="24" spans="1:8" s="69" customFormat="1" hidden="1" outlineLevel="1" x14ac:dyDescent="0.25">
      <c r="A24" s="71" t="s">
        <v>976</v>
      </c>
      <c r="B24" s="89" t="s">
        <v>188</v>
      </c>
      <c r="C24" s="71"/>
      <c r="D24" s="71"/>
      <c r="E24" s="71"/>
      <c r="F24" s="64">
        <v>0</v>
      </c>
      <c r="G24" s="70"/>
    </row>
    <row r="25" spans="1:8" s="69" customFormat="1" hidden="1" outlineLevel="1" x14ac:dyDescent="0.25">
      <c r="A25" s="71" t="s">
        <v>977</v>
      </c>
      <c r="B25" s="89" t="s">
        <v>188</v>
      </c>
      <c r="C25" s="71"/>
      <c r="D25" s="71"/>
      <c r="E25" s="71"/>
      <c r="F25" s="64">
        <v>0</v>
      </c>
      <c r="G25" s="70"/>
    </row>
    <row r="26" spans="1:8" hidden="1" outlineLevel="1" x14ac:dyDescent="0.25">
      <c r="A26" s="71" t="s">
        <v>978</v>
      </c>
      <c r="B26" s="89" t="s">
        <v>188</v>
      </c>
      <c r="C26" s="1"/>
      <c r="D26" s="1"/>
      <c r="E26" s="1"/>
      <c r="F26" s="64">
        <v>0</v>
      </c>
      <c r="H26" s="69"/>
    </row>
    <row r="27" spans="1:8" ht="15" customHeight="1" collapsed="1" x14ac:dyDescent="0.25">
      <c r="A27" s="77"/>
      <c r="B27" s="79" t="s">
        <v>58</v>
      </c>
      <c r="C27" s="40" t="s">
        <v>174</v>
      </c>
      <c r="D27" s="77" t="s">
        <v>175</v>
      </c>
      <c r="E27" s="39"/>
      <c r="F27" s="77" t="s">
        <v>181</v>
      </c>
      <c r="G27" s="42"/>
      <c r="H27" s="69"/>
    </row>
    <row r="28" spans="1:8" x14ac:dyDescent="0.25">
      <c r="A28" s="71" t="s">
        <v>979</v>
      </c>
      <c r="B28" s="5" t="s">
        <v>249</v>
      </c>
      <c r="C28" s="151">
        <v>1153142</v>
      </c>
      <c r="D28" s="151">
        <v>121288</v>
      </c>
      <c r="E28" s="151"/>
      <c r="F28" s="151">
        <v>1274430</v>
      </c>
      <c r="H28" s="69"/>
    </row>
    <row r="29" spans="1:8" s="69" customFormat="1" hidden="1" outlineLevel="1" x14ac:dyDescent="0.25">
      <c r="A29" s="71" t="s">
        <v>980</v>
      </c>
      <c r="B29" s="67" t="s">
        <v>227</v>
      </c>
      <c r="C29" s="71"/>
      <c r="D29" s="71"/>
      <c r="E29" s="71"/>
      <c r="F29" s="71"/>
      <c r="G29" s="70"/>
    </row>
    <row r="30" spans="1:8" s="69" customFormat="1" hidden="1" outlineLevel="1" x14ac:dyDescent="0.25">
      <c r="A30" s="71" t="s">
        <v>981</v>
      </c>
      <c r="B30" s="67" t="s">
        <v>228</v>
      </c>
      <c r="C30" s="71"/>
      <c r="D30" s="71"/>
      <c r="E30" s="71"/>
      <c r="F30" s="71"/>
      <c r="G30" s="70"/>
    </row>
    <row r="31" spans="1:8" s="69" customFormat="1" hidden="1" outlineLevel="1" x14ac:dyDescent="0.25">
      <c r="A31" s="71" t="s">
        <v>982</v>
      </c>
      <c r="B31" s="67"/>
      <c r="C31" s="71"/>
      <c r="D31" s="71"/>
      <c r="E31" s="71"/>
      <c r="F31" s="71"/>
      <c r="G31" s="70"/>
    </row>
    <row r="32" spans="1:8" s="69" customFormat="1" hidden="1" outlineLevel="1" x14ac:dyDescent="0.25">
      <c r="A32" s="71" t="s">
        <v>983</v>
      </c>
      <c r="B32" s="67"/>
      <c r="C32" s="71"/>
      <c r="D32" s="71"/>
      <c r="E32" s="71"/>
      <c r="F32" s="71"/>
      <c r="G32" s="70"/>
    </row>
    <row r="33" spans="1:8" s="69" customFormat="1" hidden="1" outlineLevel="1" x14ac:dyDescent="0.25">
      <c r="A33" s="71" t="s">
        <v>984</v>
      </c>
      <c r="B33" s="67"/>
      <c r="C33" s="71"/>
      <c r="D33" s="71"/>
      <c r="E33" s="71"/>
      <c r="F33" s="71"/>
      <c r="G33" s="70"/>
    </row>
    <row r="34" spans="1:8" s="69" customFormat="1" hidden="1" outlineLevel="1" x14ac:dyDescent="0.25">
      <c r="A34" s="71" t="s">
        <v>985</v>
      </c>
      <c r="B34" s="67"/>
      <c r="C34" s="71"/>
      <c r="D34" s="71"/>
      <c r="E34" s="71"/>
      <c r="F34" s="71"/>
      <c r="G34" s="70"/>
    </row>
    <row r="35" spans="1:8" ht="15" customHeight="1" collapsed="1" x14ac:dyDescent="0.25">
      <c r="A35" s="77"/>
      <c r="B35" s="43" t="s">
        <v>75</v>
      </c>
      <c r="C35" s="40" t="s">
        <v>176</v>
      </c>
      <c r="D35" s="63" t="s">
        <v>177</v>
      </c>
      <c r="E35" s="39"/>
      <c r="F35" s="78" t="s">
        <v>180</v>
      </c>
      <c r="G35" s="42"/>
      <c r="H35" s="69"/>
    </row>
    <row r="36" spans="1:8" x14ac:dyDescent="0.25">
      <c r="A36" s="71" t="s">
        <v>986</v>
      </c>
      <c r="B36" s="5" t="s">
        <v>243</v>
      </c>
      <c r="C36" s="159">
        <v>6.5473561396657185E-4</v>
      </c>
      <c r="D36" s="159">
        <v>6.9958685176271046E-2</v>
      </c>
      <c r="F36" s="159">
        <v>1.6486431161334872E-2</v>
      </c>
      <c r="H36" s="69"/>
    </row>
    <row r="37" spans="1:8" hidden="1" outlineLevel="1" x14ac:dyDescent="0.25">
      <c r="A37" s="71" t="s">
        <v>987</v>
      </c>
      <c r="D37" s="57"/>
      <c r="F37" s="71"/>
      <c r="H37" s="69"/>
    </row>
    <row r="38" spans="1:8" s="69" customFormat="1" hidden="1" outlineLevel="1" x14ac:dyDescent="0.25">
      <c r="A38" s="71" t="s">
        <v>988</v>
      </c>
      <c r="B38" s="71"/>
      <c r="C38" s="71"/>
      <c r="D38" s="71"/>
      <c r="E38" s="71"/>
      <c r="F38" s="71"/>
      <c r="G38" s="70"/>
    </row>
    <row r="39" spans="1:8" s="69" customFormat="1" hidden="1" outlineLevel="1" x14ac:dyDescent="0.25">
      <c r="A39" s="71" t="s">
        <v>989</v>
      </c>
      <c r="B39" s="71"/>
      <c r="C39" s="71"/>
      <c r="D39" s="71"/>
      <c r="E39" s="71"/>
      <c r="F39" s="71"/>
      <c r="G39" s="70"/>
    </row>
    <row r="40" spans="1:8" s="69" customFormat="1" hidden="1" outlineLevel="1" x14ac:dyDescent="0.25">
      <c r="A40" s="71" t="s">
        <v>990</v>
      </c>
      <c r="B40" s="71"/>
      <c r="C40" s="71"/>
      <c r="D40" s="71"/>
      <c r="E40" s="71"/>
      <c r="F40" s="71"/>
      <c r="G40" s="70"/>
    </row>
    <row r="41" spans="1:8" s="69" customFormat="1" hidden="1" outlineLevel="1" x14ac:dyDescent="0.25">
      <c r="A41" s="71" t="s">
        <v>991</v>
      </c>
      <c r="B41" s="71"/>
      <c r="C41" s="71"/>
      <c r="D41" s="71"/>
      <c r="E41" s="71"/>
      <c r="F41" s="71"/>
      <c r="G41" s="70"/>
    </row>
    <row r="42" spans="1:8" s="69" customFormat="1" hidden="1" outlineLevel="1" x14ac:dyDescent="0.25">
      <c r="A42" s="71" t="s">
        <v>992</v>
      </c>
      <c r="B42" s="71"/>
      <c r="C42" s="71"/>
      <c r="D42" s="71"/>
      <c r="E42" s="71"/>
      <c r="F42" s="71"/>
      <c r="G42" s="70"/>
    </row>
    <row r="43" spans="1:8" ht="15" customHeight="1" collapsed="1" x14ac:dyDescent="0.25">
      <c r="A43" s="77"/>
      <c r="B43" s="65" t="s">
        <v>158</v>
      </c>
      <c r="C43" s="77" t="s">
        <v>176</v>
      </c>
      <c r="D43" s="77" t="s">
        <v>177</v>
      </c>
      <c r="E43" s="39"/>
      <c r="F43" s="78" t="s">
        <v>180</v>
      </c>
      <c r="G43" s="42"/>
      <c r="H43" s="69"/>
    </row>
    <row r="44" spans="1:8" x14ac:dyDescent="0.25">
      <c r="A44" s="71" t="s">
        <v>993</v>
      </c>
      <c r="B44" s="92" t="s">
        <v>120</v>
      </c>
      <c r="C44" s="160">
        <v>1.0000000000000002</v>
      </c>
      <c r="D44" s="160">
        <v>1.0000000000000002</v>
      </c>
      <c r="E44" s="71"/>
      <c r="F44" s="160">
        <v>1.0000000000000002</v>
      </c>
      <c r="H44" s="69"/>
    </row>
    <row r="45" spans="1:8" s="56" customFormat="1" x14ac:dyDescent="0.25">
      <c r="A45" s="137" t="s">
        <v>994</v>
      </c>
      <c r="B45" s="137" t="s">
        <v>134</v>
      </c>
      <c r="C45" s="76">
        <v>0</v>
      </c>
      <c r="D45" s="161">
        <v>0</v>
      </c>
      <c r="E45" s="71"/>
      <c r="F45" s="76">
        <v>0</v>
      </c>
      <c r="H45" s="69"/>
    </row>
    <row r="46" spans="1:8" s="56" customFormat="1" x14ac:dyDescent="0.25">
      <c r="A46" s="137" t="s">
        <v>995</v>
      </c>
      <c r="B46" s="137" t="s">
        <v>121</v>
      </c>
      <c r="C46" s="76">
        <v>0</v>
      </c>
      <c r="D46" s="161">
        <v>0</v>
      </c>
      <c r="E46" s="71"/>
      <c r="F46" s="76">
        <v>0</v>
      </c>
      <c r="H46" s="69"/>
    </row>
    <row r="47" spans="1:8" s="56" customFormat="1" x14ac:dyDescent="0.25">
      <c r="A47" s="137" t="s">
        <v>996</v>
      </c>
      <c r="B47" s="137" t="s">
        <v>122</v>
      </c>
      <c r="C47" s="76">
        <v>0</v>
      </c>
      <c r="D47" s="161">
        <v>0</v>
      </c>
      <c r="E47" s="71"/>
      <c r="F47" s="76">
        <v>0</v>
      </c>
      <c r="H47" s="69"/>
    </row>
    <row r="48" spans="1:8" s="56" customFormat="1" x14ac:dyDescent="0.25">
      <c r="A48" s="137" t="s">
        <v>997</v>
      </c>
      <c r="B48" s="137" t="s">
        <v>1242</v>
      </c>
      <c r="C48" s="76">
        <v>0</v>
      </c>
      <c r="D48" s="161">
        <v>0</v>
      </c>
      <c r="E48" s="71"/>
      <c r="F48" s="76">
        <v>0</v>
      </c>
      <c r="H48" s="69"/>
    </row>
    <row r="49" spans="1:8" s="56" customFormat="1" x14ac:dyDescent="0.25">
      <c r="A49" s="137" t="s">
        <v>998</v>
      </c>
      <c r="B49" s="137" t="s">
        <v>144</v>
      </c>
      <c r="C49" s="76">
        <v>0</v>
      </c>
      <c r="D49" s="161">
        <v>0</v>
      </c>
      <c r="E49" s="71"/>
      <c r="F49" s="76">
        <v>0</v>
      </c>
      <c r="H49" s="69"/>
    </row>
    <row r="50" spans="1:8" s="56" customFormat="1" x14ac:dyDescent="0.25">
      <c r="A50" s="137" t="s">
        <v>999</v>
      </c>
      <c r="B50" s="137" t="s">
        <v>141</v>
      </c>
      <c r="C50" s="76">
        <v>0</v>
      </c>
      <c r="D50" s="161">
        <v>0</v>
      </c>
      <c r="E50" s="71"/>
      <c r="F50" s="76">
        <v>0</v>
      </c>
      <c r="H50" s="69"/>
    </row>
    <row r="51" spans="1:8" s="56" customFormat="1" x14ac:dyDescent="0.25">
      <c r="A51" s="137" t="s">
        <v>1000</v>
      </c>
      <c r="B51" s="137" t="s">
        <v>123</v>
      </c>
      <c r="C51" s="76">
        <v>0</v>
      </c>
      <c r="D51" s="161">
        <v>0</v>
      </c>
      <c r="E51" s="71"/>
      <c r="F51" s="76">
        <v>0</v>
      </c>
      <c r="H51" s="69"/>
    </row>
    <row r="52" spans="1:8" s="56" customFormat="1" x14ac:dyDescent="0.25">
      <c r="A52" s="137" t="s">
        <v>1001</v>
      </c>
      <c r="B52" s="137" t="s">
        <v>124</v>
      </c>
      <c r="C52" s="76">
        <v>0</v>
      </c>
      <c r="D52" s="161">
        <v>0</v>
      </c>
      <c r="E52" s="71"/>
      <c r="F52" s="76">
        <v>0</v>
      </c>
      <c r="H52" s="69"/>
    </row>
    <row r="53" spans="1:8" s="56" customFormat="1" x14ac:dyDescent="0.25">
      <c r="A53" s="137" t="s">
        <v>1002</v>
      </c>
      <c r="B53" s="137" t="s">
        <v>125</v>
      </c>
      <c r="C53" s="76">
        <v>0</v>
      </c>
      <c r="D53" s="161">
        <v>0</v>
      </c>
      <c r="E53" s="71"/>
      <c r="F53" s="76">
        <v>0</v>
      </c>
      <c r="H53" s="69"/>
    </row>
    <row r="54" spans="1:8" s="56" customFormat="1" x14ac:dyDescent="0.25">
      <c r="A54" s="137" t="s">
        <v>1003</v>
      </c>
      <c r="B54" s="137" t="s">
        <v>0</v>
      </c>
      <c r="C54" s="159">
        <v>9.5939768735027922E-5</v>
      </c>
      <c r="D54" s="159">
        <v>3.0452313578496115E-5</v>
      </c>
      <c r="E54" s="71"/>
      <c r="F54" s="76">
        <v>8.0507025557410728E-5</v>
      </c>
      <c r="H54" s="69"/>
    </row>
    <row r="55" spans="1:8" s="56" customFormat="1" x14ac:dyDescent="0.25">
      <c r="A55" s="137" t="s">
        <v>1004</v>
      </c>
      <c r="B55" s="137" t="s">
        <v>14</v>
      </c>
      <c r="C55" s="159">
        <v>0</v>
      </c>
      <c r="D55" s="159">
        <v>4.5737647185370146E-4</v>
      </c>
      <c r="E55" s="71"/>
      <c r="F55" s="76">
        <v>1.0778512630748946E-4</v>
      </c>
      <c r="H55" s="69"/>
    </row>
    <row r="56" spans="1:8" s="56" customFormat="1" x14ac:dyDescent="0.25">
      <c r="A56" s="137" t="s">
        <v>1005</v>
      </c>
      <c r="B56" s="137" t="s">
        <v>126</v>
      </c>
      <c r="C56" s="76">
        <v>0</v>
      </c>
      <c r="D56" s="161">
        <v>0</v>
      </c>
      <c r="E56" s="71"/>
      <c r="F56" s="76">
        <v>0</v>
      </c>
      <c r="H56" s="69"/>
    </row>
    <row r="57" spans="1:8" s="56" customFormat="1" x14ac:dyDescent="0.25">
      <c r="A57" s="137" t="s">
        <v>1006</v>
      </c>
      <c r="B57" s="137" t="s">
        <v>1243</v>
      </c>
      <c r="C57" s="76">
        <v>0</v>
      </c>
      <c r="D57" s="161">
        <v>0</v>
      </c>
      <c r="E57" s="71"/>
      <c r="F57" s="76">
        <v>0</v>
      </c>
      <c r="H57" s="69"/>
    </row>
    <row r="58" spans="1:8" s="56" customFormat="1" x14ac:dyDescent="0.25">
      <c r="A58" s="137" t="s">
        <v>1007</v>
      </c>
      <c r="B58" s="137" t="s">
        <v>142</v>
      </c>
      <c r="C58" s="76">
        <v>0</v>
      </c>
      <c r="D58" s="161">
        <v>0</v>
      </c>
      <c r="E58" s="71"/>
      <c r="F58" s="76">
        <v>0</v>
      </c>
      <c r="H58" s="69"/>
    </row>
    <row r="59" spans="1:8" s="56" customFormat="1" x14ac:dyDescent="0.25">
      <c r="A59" s="137" t="s">
        <v>1008</v>
      </c>
      <c r="B59" s="137" t="s">
        <v>127</v>
      </c>
      <c r="C59" s="76">
        <v>0</v>
      </c>
      <c r="D59" s="161">
        <v>0</v>
      </c>
      <c r="E59" s="71"/>
      <c r="F59" s="76">
        <v>0</v>
      </c>
      <c r="H59" s="69"/>
    </row>
    <row r="60" spans="1:8" s="56" customFormat="1" x14ac:dyDescent="0.25">
      <c r="A60" s="137" t="s">
        <v>1009</v>
      </c>
      <c r="B60" s="137" t="s">
        <v>128</v>
      </c>
      <c r="C60" s="76">
        <v>0</v>
      </c>
      <c r="D60" s="161">
        <v>0</v>
      </c>
      <c r="E60" s="71"/>
      <c r="F60" s="76">
        <v>0</v>
      </c>
      <c r="H60" s="69"/>
    </row>
    <row r="61" spans="1:8" s="56" customFormat="1" x14ac:dyDescent="0.25">
      <c r="A61" s="137" t="s">
        <v>1010</v>
      </c>
      <c r="B61" s="137" t="s">
        <v>129</v>
      </c>
      <c r="C61" s="76">
        <v>0</v>
      </c>
      <c r="D61" s="161">
        <v>0</v>
      </c>
      <c r="E61" s="71"/>
      <c r="F61" s="76">
        <v>0</v>
      </c>
      <c r="H61" s="69"/>
    </row>
    <row r="62" spans="1:8" s="56" customFormat="1" x14ac:dyDescent="0.25">
      <c r="A62" s="137" t="s">
        <v>1011</v>
      </c>
      <c r="B62" s="137" t="s">
        <v>130</v>
      </c>
      <c r="C62" s="76">
        <v>0</v>
      </c>
      <c r="D62" s="161">
        <v>0</v>
      </c>
      <c r="E62" s="71"/>
      <c r="F62" s="76">
        <v>0</v>
      </c>
      <c r="H62" s="69"/>
    </row>
    <row r="63" spans="1:8" s="56" customFormat="1" x14ac:dyDescent="0.25">
      <c r="A63" s="137" t="s">
        <v>1012</v>
      </c>
      <c r="B63" s="137" t="s">
        <v>131</v>
      </c>
      <c r="C63" s="76">
        <v>0</v>
      </c>
      <c r="D63" s="161">
        <v>0</v>
      </c>
      <c r="E63" s="71"/>
      <c r="F63" s="76">
        <v>0</v>
      </c>
      <c r="H63" s="69"/>
    </row>
    <row r="64" spans="1:8" s="56" customFormat="1" x14ac:dyDescent="0.25">
      <c r="A64" s="137" t="s">
        <v>1013</v>
      </c>
      <c r="B64" s="137" t="s">
        <v>132</v>
      </c>
      <c r="C64" s="76">
        <v>0</v>
      </c>
      <c r="D64" s="161">
        <v>0</v>
      </c>
      <c r="E64" s="71"/>
      <c r="F64" s="76">
        <v>0</v>
      </c>
      <c r="H64" s="69"/>
    </row>
    <row r="65" spans="1:8" s="56" customFormat="1" x14ac:dyDescent="0.25">
      <c r="A65" s="137" t="s">
        <v>1014</v>
      </c>
      <c r="B65" s="137" t="s">
        <v>135</v>
      </c>
      <c r="C65" s="76">
        <v>0</v>
      </c>
      <c r="D65" s="161">
        <v>0</v>
      </c>
      <c r="E65" s="71"/>
      <c r="F65" s="76">
        <v>0</v>
      </c>
      <c r="H65" s="69"/>
    </row>
    <row r="66" spans="1:8" s="56" customFormat="1" x14ac:dyDescent="0.25">
      <c r="A66" s="137" t="s">
        <v>1015</v>
      </c>
      <c r="B66" s="137" t="s">
        <v>136</v>
      </c>
      <c r="C66" s="76">
        <v>0</v>
      </c>
      <c r="D66" s="158">
        <v>0</v>
      </c>
      <c r="E66" s="71"/>
      <c r="F66" s="76">
        <v>0</v>
      </c>
      <c r="H66" s="69"/>
    </row>
    <row r="67" spans="1:8" s="56" customFormat="1" x14ac:dyDescent="0.25">
      <c r="A67" s="137" t="s">
        <v>1016</v>
      </c>
      <c r="B67" s="137" t="s">
        <v>137</v>
      </c>
      <c r="C67" s="159">
        <v>0</v>
      </c>
      <c r="D67" s="161">
        <v>4.8534925853660059E-4</v>
      </c>
      <c r="E67" s="71"/>
      <c r="F67" s="76">
        <v>1.1437718018723767E-4</v>
      </c>
      <c r="H67" s="69"/>
    </row>
    <row r="68" spans="1:8" s="56" customFormat="1" x14ac:dyDescent="0.25">
      <c r="A68" s="137" t="s">
        <v>1017</v>
      </c>
      <c r="B68" s="137" t="s">
        <v>139</v>
      </c>
      <c r="C68" s="76">
        <v>0</v>
      </c>
      <c r="D68" s="161">
        <v>0</v>
      </c>
      <c r="E68" s="71"/>
      <c r="F68" s="76">
        <v>0</v>
      </c>
      <c r="H68" s="69"/>
    </row>
    <row r="69" spans="1:8" s="56" customFormat="1" x14ac:dyDescent="0.25">
      <c r="A69" s="137" t="s">
        <v>1018</v>
      </c>
      <c r="B69" s="137" t="s">
        <v>140</v>
      </c>
      <c r="C69" s="76">
        <v>0</v>
      </c>
      <c r="D69" s="161">
        <v>0</v>
      </c>
      <c r="E69" s="71"/>
      <c r="F69" s="159">
        <v>0</v>
      </c>
      <c r="H69" s="69"/>
    </row>
    <row r="70" spans="1:8" s="56" customFormat="1" x14ac:dyDescent="0.25">
      <c r="A70" s="137" t="s">
        <v>1019</v>
      </c>
      <c r="B70" s="137" t="s">
        <v>15</v>
      </c>
      <c r="C70" s="158">
        <v>0.99990406023126521</v>
      </c>
      <c r="D70" s="158">
        <v>0.99902682195603143</v>
      </c>
      <c r="E70" s="71"/>
      <c r="F70" s="76">
        <v>0.99969733066794808</v>
      </c>
      <c r="G70" s="57"/>
      <c r="H70" s="69"/>
    </row>
    <row r="71" spans="1:8" s="56" customFormat="1" x14ac:dyDescent="0.25">
      <c r="A71" s="137" t="s">
        <v>1020</v>
      </c>
      <c r="B71" s="137" t="s">
        <v>138</v>
      </c>
      <c r="C71" s="76">
        <v>0</v>
      </c>
      <c r="D71" s="161">
        <v>0</v>
      </c>
      <c r="E71" s="71"/>
      <c r="F71" s="76">
        <v>0</v>
      </c>
      <c r="G71" s="57"/>
      <c r="H71" s="69"/>
    </row>
    <row r="72" spans="1:8" x14ac:dyDescent="0.25">
      <c r="A72" s="137" t="s">
        <v>1021</v>
      </c>
      <c r="B72" s="137" t="s">
        <v>143</v>
      </c>
      <c r="C72" s="76">
        <v>0</v>
      </c>
      <c r="D72" s="161">
        <v>0</v>
      </c>
      <c r="E72" s="71"/>
      <c r="F72" s="76">
        <v>0</v>
      </c>
      <c r="G72" s="5"/>
      <c r="H72" s="69"/>
    </row>
    <row r="73" spans="1:8" x14ac:dyDescent="0.25">
      <c r="A73" s="137" t="s">
        <v>1022</v>
      </c>
      <c r="B73" s="92" t="s">
        <v>145</v>
      </c>
      <c r="C73" s="162">
        <v>0</v>
      </c>
      <c r="D73" s="162">
        <v>0</v>
      </c>
      <c r="E73" s="162"/>
      <c r="F73" s="162">
        <v>0</v>
      </c>
      <c r="G73" s="5"/>
      <c r="H73" s="69"/>
    </row>
    <row r="74" spans="1:8" x14ac:dyDescent="0.25">
      <c r="A74" s="137" t="s">
        <v>1023</v>
      </c>
      <c r="B74" s="137" t="s">
        <v>146</v>
      </c>
      <c r="C74" s="161">
        <v>0</v>
      </c>
      <c r="D74" s="161">
        <v>0</v>
      </c>
      <c r="E74" s="137"/>
      <c r="F74" s="76">
        <v>0</v>
      </c>
      <c r="G74" s="5"/>
      <c r="H74" s="69"/>
    </row>
    <row r="75" spans="1:8" x14ac:dyDescent="0.25">
      <c r="A75" s="137" t="s">
        <v>1024</v>
      </c>
      <c r="B75" s="137" t="s">
        <v>147</v>
      </c>
      <c r="C75" s="161">
        <v>0</v>
      </c>
      <c r="D75" s="161">
        <v>0</v>
      </c>
      <c r="E75" s="137"/>
      <c r="F75" s="76">
        <v>0</v>
      </c>
      <c r="G75" s="5"/>
      <c r="H75" s="69"/>
    </row>
    <row r="76" spans="1:8" x14ac:dyDescent="0.25">
      <c r="A76" s="137" t="s">
        <v>1025</v>
      </c>
      <c r="B76" s="137" t="s">
        <v>148</v>
      </c>
      <c r="C76" s="161">
        <v>0</v>
      </c>
      <c r="D76" s="161">
        <v>0</v>
      </c>
      <c r="E76" s="137"/>
      <c r="F76" s="92">
        <v>0</v>
      </c>
      <c r="G76" s="5"/>
      <c r="H76" s="69"/>
    </row>
    <row r="77" spans="1:8" x14ac:dyDescent="0.25">
      <c r="A77" s="137" t="s">
        <v>1026</v>
      </c>
      <c r="B77" s="92" t="s">
        <v>2</v>
      </c>
      <c r="C77" s="162">
        <v>0</v>
      </c>
      <c r="D77" s="162">
        <v>0</v>
      </c>
      <c r="E77" s="162"/>
      <c r="F77" s="162">
        <v>0</v>
      </c>
      <c r="G77" s="5"/>
      <c r="H77" s="69"/>
    </row>
    <row r="78" spans="1:8" x14ac:dyDescent="0.25">
      <c r="A78" s="137" t="s">
        <v>1027</v>
      </c>
      <c r="B78" s="149" t="s">
        <v>149</v>
      </c>
      <c r="C78" s="161">
        <v>0</v>
      </c>
      <c r="D78" s="161">
        <v>0</v>
      </c>
      <c r="E78" s="137"/>
      <c r="F78" s="76">
        <v>0</v>
      </c>
      <c r="G78" s="5"/>
      <c r="H78" s="69"/>
    </row>
    <row r="79" spans="1:8" s="69" customFormat="1" x14ac:dyDescent="0.25">
      <c r="A79" s="137" t="s">
        <v>1028</v>
      </c>
      <c r="B79" s="149" t="s">
        <v>150</v>
      </c>
      <c r="C79" s="161">
        <v>0</v>
      </c>
      <c r="D79" s="161">
        <v>0</v>
      </c>
      <c r="E79" s="137"/>
      <c r="F79" s="76">
        <v>0</v>
      </c>
      <c r="G79" s="71"/>
    </row>
    <row r="80" spans="1:8" x14ac:dyDescent="0.25">
      <c r="A80" s="137" t="s">
        <v>1029</v>
      </c>
      <c r="B80" s="149" t="s">
        <v>173</v>
      </c>
      <c r="C80" s="161">
        <v>0</v>
      </c>
      <c r="D80" s="161">
        <v>0</v>
      </c>
      <c r="E80" s="137"/>
      <c r="F80" s="76">
        <v>0</v>
      </c>
      <c r="G80" s="5"/>
      <c r="H80" s="69"/>
    </row>
    <row r="81" spans="1:8" x14ac:dyDescent="0.25">
      <c r="A81" s="137" t="s">
        <v>1030</v>
      </c>
      <c r="B81" s="149" t="s">
        <v>151</v>
      </c>
      <c r="C81" s="161">
        <v>0</v>
      </c>
      <c r="D81" s="161">
        <v>0</v>
      </c>
      <c r="E81" s="137"/>
      <c r="F81" s="76">
        <v>0</v>
      </c>
      <c r="G81" s="5"/>
      <c r="H81" s="69"/>
    </row>
    <row r="82" spans="1:8" x14ac:dyDescent="0.25">
      <c r="A82" s="137" t="s">
        <v>1031</v>
      </c>
      <c r="B82" s="149" t="s">
        <v>152</v>
      </c>
      <c r="C82" s="161">
        <v>0</v>
      </c>
      <c r="D82" s="161">
        <v>0</v>
      </c>
      <c r="E82" s="137"/>
      <c r="F82" s="76">
        <v>0</v>
      </c>
      <c r="G82" s="5"/>
      <c r="H82" s="69"/>
    </row>
    <row r="83" spans="1:8" x14ac:dyDescent="0.25">
      <c r="A83" s="137" t="s">
        <v>1032</v>
      </c>
      <c r="B83" s="149" t="s">
        <v>153</v>
      </c>
      <c r="C83" s="161">
        <v>0</v>
      </c>
      <c r="D83" s="161">
        <v>0</v>
      </c>
      <c r="E83" s="137"/>
      <c r="F83" s="76">
        <v>0</v>
      </c>
      <c r="G83" s="5"/>
      <c r="H83" s="69"/>
    </row>
    <row r="84" spans="1:8" x14ac:dyDescent="0.25">
      <c r="A84" s="137" t="s">
        <v>1033</v>
      </c>
      <c r="B84" s="149" t="s">
        <v>154</v>
      </c>
      <c r="C84" s="161">
        <v>0</v>
      </c>
      <c r="D84" s="161">
        <v>0</v>
      </c>
      <c r="E84" s="137"/>
      <c r="F84" s="76">
        <v>0</v>
      </c>
      <c r="G84" s="5"/>
      <c r="H84" s="69"/>
    </row>
    <row r="85" spans="1:8" x14ac:dyDescent="0.25">
      <c r="A85" s="137" t="s">
        <v>1034</v>
      </c>
      <c r="B85" s="149" t="s">
        <v>157</v>
      </c>
      <c r="C85" s="161">
        <v>0</v>
      </c>
      <c r="D85" s="161">
        <v>0</v>
      </c>
      <c r="E85" s="137"/>
      <c r="F85" s="76">
        <v>0</v>
      </c>
      <c r="G85" s="5"/>
      <c r="H85" s="69"/>
    </row>
    <row r="86" spans="1:8" x14ac:dyDescent="0.25">
      <c r="A86" s="137" t="s">
        <v>1035</v>
      </c>
      <c r="B86" s="149" t="s">
        <v>155</v>
      </c>
      <c r="C86" s="161">
        <v>0</v>
      </c>
      <c r="D86" s="161">
        <v>0</v>
      </c>
      <c r="E86" s="137"/>
      <c r="F86" s="76">
        <v>0</v>
      </c>
      <c r="G86" s="5"/>
      <c r="H86" s="69"/>
    </row>
    <row r="87" spans="1:8" s="69" customFormat="1" hidden="1" outlineLevel="1" x14ac:dyDescent="0.25">
      <c r="A87" s="71" t="s">
        <v>1036</v>
      </c>
      <c r="B87" s="89" t="s">
        <v>2</v>
      </c>
      <c r="C87" s="71"/>
      <c r="D87" s="71"/>
      <c r="E87" s="71"/>
      <c r="F87" s="71"/>
      <c r="G87" s="71"/>
    </row>
    <row r="88" spans="1:8" s="69" customFormat="1" hidden="1" outlineLevel="1" x14ac:dyDescent="0.25">
      <c r="A88" s="71" t="s">
        <v>1037</v>
      </c>
      <c r="B88" s="89" t="s">
        <v>188</v>
      </c>
      <c r="C88" s="71"/>
      <c r="D88" s="71"/>
      <c r="E88" s="71"/>
      <c r="F88" s="71"/>
      <c r="G88" s="71"/>
    </row>
    <row r="89" spans="1:8" s="69" customFormat="1" hidden="1" outlineLevel="1" x14ac:dyDescent="0.25">
      <c r="A89" s="71" t="s">
        <v>1038</v>
      </c>
      <c r="B89" s="89" t="s">
        <v>188</v>
      </c>
      <c r="C89" s="71"/>
      <c r="D89" s="71"/>
      <c r="E89" s="71"/>
      <c r="F89" s="71"/>
      <c r="G89" s="71"/>
    </row>
    <row r="90" spans="1:8" s="69" customFormat="1" hidden="1" outlineLevel="1" x14ac:dyDescent="0.25">
      <c r="A90" s="137" t="s">
        <v>1039</v>
      </c>
      <c r="B90" s="89" t="s">
        <v>188</v>
      </c>
      <c r="C90" s="137"/>
      <c r="D90" s="137"/>
      <c r="E90" s="137"/>
      <c r="F90" s="137"/>
      <c r="G90" s="137"/>
    </row>
    <row r="91" spans="1:8" s="69" customFormat="1" hidden="1" outlineLevel="1" x14ac:dyDescent="0.25">
      <c r="A91" s="71" t="s">
        <v>1040</v>
      </c>
      <c r="B91" s="89" t="s">
        <v>188</v>
      </c>
      <c r="C91" s="71"/>
      <c r="D91" s="71"/>
      <c r="E91" s="71"/>
      <c r="F91" s="71"/>
      <c r="G91" s="71"/>
    </row>
    <row r="92" spans="1:8" s="69" customFormat="1" hidden="1" outlineLevel="1" x14ac:dyDescent="0.25">
      <c r="A92" s="71" t="s">
        <v>1041</v>
      </c>
      <c r="B92" s="89" t="s">
        <v>188</v>
      </c>
      <c r="C92" s="71"/>
      <c r="D92" s="71"/>
      <c r="E92" s="71"/>
      <c r="F92" s="71"/>
      <c r="G92" s="71"/>
    </row>
    <row r="93" spans="1:8" s="69" customFormat="1" hidden="1" outlineLevel="1" x14ac:dyDescent="0.25">
      <c r="A93" s="71" t="s">
        <v>1042</v>
      </c>
      <c r="B93" s="89" t="s">
        <v>188</v>
      </c>
      <c r="C93" s="71"/>
      <c r="D93" s="71"/>
      <c r="E93" s="71"/>
      <c r="F93" s="71"/>
      <c r="G93" s="71"/>
    </row>
    <row r="94" spans="1:8" s="69" customFormat="1" hidden="1" outlineLevel="1" x14ac:dyDescent="0.25">
      <c r="A94" s="71" t="s">
        <v>1043</v>
      </c>
      <c r="B94" s="89" t="s">
        <v>188</v>
      </c>
      <c r="C94" s="71"/>
      <c r="D94" s="71"/>
      <c r="E94" s="71"/>
      <c r="F94" s="71"/>
      <c r="G94" s="71"/>
    </row>
    <row r="95" spans="1:8" s="69" customFormat="1" hidden="1" outlineLevel="1" x14ac:dyDescent="0.25">
      <c r="A95" s="71" t="s">
        <v>1044</v>
      </c>
      <c r="B95" s="89" t="s">
        <v>188</v>
      </c>
      <c r="C95" s="71"/>
      <c r="D95" s="71"/>
      <c r="E95" s="71"/>
      <c r="F95" s="71"/>
      <c r="G95" s="71"/>
    </row>
    <row r="96" spans="1:8" s="69" customFormat="1" hidden="1" outlineLevel="1" x14ac:dyDescent="0.25">
      <c r="A96" s="71" t="s">
        <v>1045</v>
      </c>
      <c r="B96" s="89" t="s">
        <v>188</v>
      </c>
      <c r="C96" s="71"/>
      <c r="D96" s="71"/>
      <c r="E96" s="71"/>
      <c r="F96" s="71"/>
      <c r="G96" s="71"/>
    </row>
    <row r="97" spans="1:8" s="69" customFormat="1" hidden="1" outlineLevel="1" x14ac:dyDescent="0.25">
      <c r="A97" s="71" t="s">
        <v>1046</v>
      </c>
      <c r="B97" s="89" t="s">
        <v>188</v>
      </c>
      <c r="C97" s="71"/>
      <c r="D97" s="71"/>
      <c r="E97" s="71"/>
      <c r="F97" s="71"/>
      <c r="G97" s="71"/>
    </row>
    <row r="98" spans="1:8" s="56" customFormat="1" ht="15" customHeight="1" collapsed="1" x14ac:dyDescent="0.25">
      <c r="A98" s="77"/>
      <c r="B98" s="65" t="s">
        <v>159</v>
      </c>
      <c r="C98" s="77" t="s">
        <v>176</v>
      </c>
      <c r="D98" s="77" t="s">
        <v>177</v>
      </c>
      <c r="E98" s="62"/>
      <c r="F98" s="78" t="s">
        <v>180</v>
      </c>
      <c r="H98" s="69"/>
    </row>
    <row r="99" spans="1:8" s="56" customFormat="1" x14ac:dyDescent="0.25">
      <c r="A99" s="137" t="s">
        <v>1047</v>
      </c>
      <c r="B99" s="149" t="s">
        <v>581</v>
      </c>
      <c r="C99" s="158">
        <v>0.17503084278895953</v>
      </c>
      <c r="D99" s="158">
        <v>0.1743700802948481</v>
      </c>
      <c r="E99" s="71"/>
      <c r="F99" s="158">
        <v>0.17487512780738559</v>
      </c>
      <c r="H99" s="69"/>
    </row>
    <row r="100" spans="1:8" s="56" customFormat="1" x14ac:dyDescent="0.25">
      <c r="A100" s="137" t="s">
        <v>1048</v>
      </c>
      <c r="B100" s="149" t="s">
        <v>582</v>
      </c>
      <c r="C100" s="158">
        <v>1.5601406310208345E-2</v>
      </c>
      <c r="D100" s="158">
        <v>1.4094656869717854E-2</v>
      </c>
      <c r="E100" s="71"/>
      <c r="F100" s="158">
        <v>1.5246326438918082E-2</v>
      </c>
      <c r="H100" s="69"/>
    </row>
    <row r="101" spans="1:8" s="56" customFormat="1" x14ac:dyDescent="0.25">
      <c r="A101" s="137" t="s">
        <v>1049</v>
      </c>
      <c r="B101" s="149" t="s">
        <v>583</v>
      </c>
      <c r="C101" s="158">
        <v>7.125850889669212E-3</v>
      </c>
      <c r="D101" s="158">
        <v>4.1143185709483195E-3</v>
      </c>
      <c r="E101" s="71"/>
      <c r="F101" s="158">
        <v>6.4161545862348587E-3</v>
      </c>
      <c r="H101" s="69"/>
    </row>
    <row r="102" spans="1:8" s="56" customFormat="1" x14ac:dyDescent="0.25">
      <c r="A102" s="137" t="s">
        <v>1050</v>
      </c>
      <c r="B102" s="149" t="s">
        <v>584</v>
      </c>
      <c r="C102" s="158">
        <v>4.1107056352032018E-2</v>
      </c>
      <c r="D102" s="158">
        <v>4.4598365550731815E-2</v>
      </c>
      <c r="E102" s="71"/>
      <c r="F102" s="158">
        <v>4.1929816651518362E-2</v>
      </c>
      <c r="H102" s="69"/>
    </row>
    <row r="103" spans="1:8" s="56" customFormat="1" x14ac:dyDescent="0.25">
      <c r="A103" s="137" t="s">
        <v>1051</v>
      </c>
      <c r="B103" s="149" t="s">
        <v>585</v>
      </c>
      <c r="C103" s="158">
        <v>2.7494772259373908E-2</v>
      </c>
      <c r="D103" s="158">
        <v>1.5361624283084867E-2</v>
      </c>
      <c r="E103" s="71"/>
      <c r="F103" s="158">
        <v>2.463548025899728E-2</v>
      </c>
      <c r="H103" s="69"/>
    </row>
    <row r="104" spans="1:8" s="56" customFormat="1" x14ac:dyDescent="0.25">
      <c r="A104" s="137" t="s">
        <v>1052</v>
      </c>
      <c r="B104" s="149" t="s">
        <v>586</v>
      </c>
      <c r="C104" s="158">
        <v>6.4972168474862882E-2</v>
      </c>
      <c r="D104" s="158">
        <v>8.0906788844663111E-2</v>
      </c>
      <c r="E104" s="71"/>
      <c r="F104" s="158">
        <v>6.8727313688738648E-2</v>
      </c>
      <c r="H104" s="69"/>
    </row>
    <row r="105" spans="1:8" s="56" customFormat="1" x14ac:dyDescent="0.25">
      <c r="A105" s="137" t="s">
        <v>1053</v>
      </c>
      <c r="B105" s="149" t="s">
        <v>587</v>
      </c>
      <c r="C105" s="158">
        <v>8.5669489423170573E-3</v>
      </c>
      <c r="D105" s="158">
        <v>4.3509256707544245E-3</v>
      </c>
      <c r="E105" s="71"/>
      <c r="F105" s="158">
        <v>7.5734028619973684E-3</v>
      </c>
      <c r="H105" s="69"/>
    </row>
    <row r="106" spans="1:8" s="56" customFormat="1" x14ac:dyDescent="0.25">
      <c r="A106" s="137" t="s">
        <v>1054</v>
      </c>
      <c r="B106" s="149" t="s">
        <v>588</v>
      </c>
      <c r="C106" s="158">
        <v>2.5642428009006412E-2</v>
      </c>
      <c r="D106" s="158">
        <v>2.2282057591754698E-2</v>
      </c>
      <c r="E106" s="71"/>
      <c r="F106" s="158">
        <v>2.4850524681763811E-2</v>
      </c>
      <c r="H106" s="69"/>
    </row>
    <row r="107" spans="1:8" s="56" customFormat="1" x14ac:dyDescent="0.25">
      <c r="A107" s="137" t="s">
        <v>1055</v>
      </c>
      <c r="B107" s="149" t="s">
        <v>589</v>
      </c>
      <c r="C107" s="158">
        <v>3.7332290883087517E-2</v>
      </c>
      <c r="D107" s="158">
        <v>2.7985634989069062E-2</v>
      </c>
      <c r="E107" s="71"/>
      <c r="F107" s="158">
        <v>3.5129662308848869E-2</v>
      </c>
      <c r="H107" s="69"/>
    </row>
    <row r="108" spans="1:8" s="56" customFormat="1" x14ac:dyDescent="0.25">
      <c r="A108" s="137" t="s">
        <v>1056</v>
      </c>
      <c r="B108" s="149" t="s">
        <v>590</v>
      </c>
      <c r="C108" s="158">
        <v>0.28748603382913135</v>
      </c>
      <c r="D108" s="158">
        <v>0.24991264517152975</v>
      </c>
      <c r="E108" s="71"/>
      <c r="F108" s="158">
        <v>0.27863150656006058</v>
      </c>
      <c r="H108" s="69"/>
    </row>
    <row r="109" spans="1:8" s="56" customFormat="1" x14ac:dyDescent="0.25">
      <c r="A109" s="137" t="s">
        <v>1057</v>
      </c>
      <c r="B109" s="149" t="s">
        <v>591</v>
      </c>
      <c r="C109" s="158">
        <v>1.0224967740153777E-3</v>
      </c>
      <c r="D109" s="158">
        <v>3.8166362373890609E-4</v>
      </c>
      <c r="E109" s="71"/>
      <c r="F109" s="158">
        <v>8.7147833232634024E-4</v>
      </c>
      <c r="H109" s="69"/>
    </row>
    <row r="110" spans="1:8" s="56" customFormat="1" x14ac:dyDescent="0.25">
      <c r="A110" s="137" t="s">
        <v>1058</v>
      </c>
      <c r="B110" s="149" t="s">
        <v>592</v>
      </c>
      <c r="C110" s="158">
        <v>8.445497219804244E-3</v>
      </c>
      <c r="D110" s="158">
        <v>6.4855883133032059E-3</v>
      </c>
      <c r="E110" s="71"/>
      <c r="F110" s="158">
        <v>7.9836259998391744E-3</v>
      </c>
      <c r="H110" s="69"/>
    </row>
    <row r="111" spans="1:8" s="56" customFormat="1" x14ac:dyDescent="0.25">
      <c r="A111" s="137" t="s">
        <v>1059</v>
      </c>
      <c r="B111" s="149" t="s">
        <v>593</v>
      </c>
      <c r="C111" s="158">
        <v>2.2111448525945831E-2</v>
      </c>
      <c r="D111" s="158">
        <v>1.3262770679969556E-2</v>
      </c>
      <c r="E111" s="71"/>
      <c r="F111" s="158">
        <v>2.0026173226546717E-2</v>
      </c>
      <c r="H111" s="69"/>
    </row>
    <row r="112" spans="1:8" s="56" customFormat="1" x14ac:dyDescent="0.25">
      <c r="A112" s="137" t="s">
        <v>1060</v>
      </c>
      <c r="B112" s="149" t="s">
        <v>594</v>
      </c>
      <c r="C112" s="158">
        <v>4.9342400127901061E-3</v>
      </c>
      <c r="D112" s="158">
        <v>2.2800579390428815E-3</v>
      </c>
      <c r="E112" s="71"/>
      <c r="F112" s="158">
        <v>4.3087567016296966E-3</v>
      </c>
      <c r="H112" s="69"/>
    </row>
    <row r="113" spans="1:8" s="56" customFormat="1" x14ac:dyDescent="0.25">
      <c r="A113" s="137" t="s">
        <v>1061</v>
      </c>
      <c r="B113" s="149" t="s">
        <v>595</v>
      </c>
      <c r="C113" s="158">
        <v>0.1335615963153596</v>
      </c>
      <c r="D113" s="158">
        <v>0.20692119362877542</v>
      </c>
      <c r="E113" s="71"/>
      <c r="F113" s="158">
        <v>0.15084948484676242</v>
      </c>
      <c r="H113" s="69"/>
    </row>
    <row r="114" spans="1:8" s="56" customFormat="1" x14ac:dyDescent="0.25">
      <c r="A114" s="137" t="s">
        <v>1062</v>
      </c>
      <c r="B114" s="149" t="s">
        <v>596</v>
      </c>
      <c r="C114" s="158">
        <v>2.5925789623031266E-4</v>
      </c>
      <c r="D114" s="158">
        <v>1.5111137465834026E-4</v>
      </c>
      <c r="E114" s="71"/>
      <c r="F114" s="158">
        <v>2.3377213733216098E-4</v>
      </c>
      <c r="H114" s="69"/>
    </row>
    <row r="115" spans="1:8" s="56" customFormat="1" x14ac:dyDescent="0.25">
      <c r="A115" s="137" t="s">
        <v>1063</v>
      </c>
      <c r="B115" s="149" t="s">
        <v>597</v>
      </c>
      <c r="C115" s="158">
        <v>2.3499851364765637E-2</v>
      </c>
      <c r="D115" s="158">
        <v>1.5294338330740649E-2</v>
      </c>
      <c r="E115" s="71"/>
      <c r="F115" s="158">
        <v>2.1566143985359741E-2</v>
      </c>
      <c r="H115" s="69"/>
    </row>
    <row r="116" spans="1:8" s="56" customFormat="1" x14ac:dyDescent="0.25">
      <c r="A116" s="137" t="s">
        <v>1064</v>
      </c>
      <c r="B116" s="149" t="s">
        <v>598</v>
      </c>
      <c r="C116" s="158">
        <v>3.2223503125685483E-2</v>
      </c>
      <c r="D116" s="158">
        <v>2.4738718112982276E-2</v>
      </c>
      <c r="E116" s="71"/>
      <c r="F116" s="158">
        <v>3.0459642176063506E-2</v>
      </c>
      <c r="H116" s="69"/>
    </row>
    <row r="117" spans="1:8" s="56" customFormat="1" x14ac:dyDescent="0.25">
      <c r="A117" s="137" t="s">
        <v>1065</v>
      </c>
      <c r="B117" s="149" t="s">
        <v>599</v>
      </c>
      <c r="C117" s="158">
        <v>7.9511493424968355E-2</v>
      </c>
      <c r="D117" s="158">
        <v>8.8829239312196648E-2</v>
      </c>
      <c r="E117" s="71"/>
      <c r="F117" s="158">
        <v>8.1707309080473328E-2</v>
      </c>
      <c r="H117" s="69"/>
    </row>
    <row r="118" spans="1:8" s="56" customFormat="1" x14ac:dyDescent="0.25">
      <c r="A118" s="137" t="s">
        <v>1066</v>
      </c>
      <c r="B118" s="149" t="s">
        <v>600</v>
      </c>
      <c r="C118" s="158">
        <v>4.0708166017866792E-3</v>
      </c>
      <c r="D118" s="158">
        <v>3.6782208474898347E-3</v>
      </c>
      <c r="E118" s="71"/>
      <c r="F118" s="158">
        <v>3.9782976692032714E-3</v>
      </c>
      <c r="H118" s="69"/>
    </row>
    <row r="119" spans="1:8" ht="15" customHeight="1" x14ac:dyDescent="0.25">
      <c r="A119" s="77"/>
      <c r="B119" s="79" t="s">
        <v>70</v>
      </c>
      <c r="C119" s="77" t="s">
        <v>176</v>
      </c>
      <c r="D119" s="77" t="s">
        <v>177</v>
      </c>
      <c r="E119" s="39"/>
      <c r="F119" s="78" t="s">
        <v>180</v>
      </c>
      <c r="G119" s="42"/>
      <c r="H119" s="69"/>
    </row>
    <row r="120" spans="1:8" x14ac:dyDescent="0.25">
      <c r="A120" s="71" t="s">
        <v>1067</v>
      </c>
      <c r="B120" s="5" t="s">
        <v>31</v>
      </c>
      <c r="C120" s="153">
        <v>5.9850310395645132E-2</v>
      </c>
      <c r="D120" s="153">
        <v>6.5733825367274831E-2</v>
      </c>
      <c r="E120" s="3"/>
      <c r="F120" s="158">
        <v>6.1236816793271885E-2</v>
      </c>
      <c r="H120" s="69"/>
    </row>
    <row r="121" spans="1:8" x14ac:dyDescent="0.25">
      <c r="A121" s="137" t="s">
        <v>1068</v>
      </c>
      <c r="B121" s="5" t="s">
        <v>32</v>
      </c>
      <c r="C121" s="153">
        <v>0.94014968960435485</v>
      </c>
      <c r="D121" s="153">
        <v>0.93426617463272521</v>
      </c>
      <c r="E121" s="3"/>
      <c r="F121" s="158">
        <v>0.93876318320672802</v>
      </c>
      <c r="H121" s="69"/>
    </row>
    <row r="122" spans="1:8" x14ac:dyDescent="0.25">
      <c r="A122" s="137" t="s">
        <v>1069</v>
      </c>
      <c r="B122" s="5" t="s">
        <v>2</v>
      </c>
      <c r="D122" s="57"/>
      <c r="E122" s="3"/>
      <c r="F122" s="71"/>
      <c r="H122" s="69"/>
    </row>
    <row r="123" spans="1:8" s="69" customFormat="1" hidden="1" outlineLevel="1" x14ac:dyDescent="0.25">
      <c r="A123" s="71" t="s">
        <v>1070</v>
      </c>
      <c r="B123" s="71"/>
      <c r="C123" s="71"/>
      <c r="D123" s="71"/>
      <c r="E123" s="70"/>
      <c r="F123" s="71"/>
      <c r="G123" s="70"/>
    </row>
    <row r="124" spans="1:8" s="69" customFormat="1" hidden="1" outlineLevel="1" x14ac:dyDescent="0.25">
      <c r="A124" s="71" t="s">
        <v>1071</v>
      </c>
      <c r="B124" s="71"/>
      <c r="C124" s="71"/>
      <c r="D124" s="71"/>
      <c r="E124" s="70"/>
      <c r="F124" s="71"/>
      <c r="G124" s="70"/>
    </row>
    <row r="125" spans="1:8" s="69" customFormat="1" hidden="1" outlineLevel="1" x14ac:dyDescent="0.25">
      <c r="A125" s="71" t="s">
        <v>1072</v>
      </c>
      <c r="B125" s="71"/>
      <c r="C125" s="71"/>
      <c r="D125" s="71"/>
      <c r="E125" s="70"/>
      <c r="F125" s="71"/>
      <c r="G125" s="70"/>
    </row>
    <row r="126" spans="1:8" s="69" customFormat="1" hidden="1" outlineLevel="1" x14ac:dyDescent="0.25">
      <c r="A126" s="71" t="s">
        <v>1073</v>
      </c>
      <c r="B126" s="71"/>
      <c r="C126" s="71"/>
      <c r="D126" s="71"/>
      <c r="E126" s="70"/>
      <c r="F126" s="71"/>
      <c r="G126" s="70"/>
    </row>
    <row r="127" spans="1:8" s="69" customFormat="1" hidden="1" outlineLevel="1" x14ac:dyDescent="0.25">
      <c r="A127" s="71" t="s">
        <v>1074</v>
      </c>
      <c r="B127" s="71"/>
      <c r="C127" s="71"/>
      <c r="D127" s="71"/>
      <c r="E127" s="70"/>
      <c r="F127" s="71"/>
      <c r="G127" s="70"/>
    </row>
    <row r="128" spans="1:8" s="69" customFormat="1" hidden="1" outlineLevel="1" x14ac:dyDescent="0.25">
      <c r="A128" s="71" t="s">
        <v>1075</v>
      </c>
      <c r="B128" s="71"/>
      <c r="C128" s="71"/>
      <c r="D128" s="71"/>
      <c r="E128" s="70"/>
      <c r="F128" s="71"/>
      <c r="G128" s="70"/>
    </row>
    <row r="129" spans="1:8" ht="15" customHeight="1" collapsed="1" x14ac:dyDescent="0.25">
      <c r="A129" s="77"/>
      <c r="B129" s="43" t="s">
        <v>71</v>
      </c>
      <c r="C129" s="77" t="s">
        <v>176</v>
      </c>
      <c r="D129" s="77" t="s">
        <v>177</v>
      </c>
      <c r="E129" s="39"/>
      <c r="F129" s="78" t="s">
        <v>180</v>
      </c>
      <c r="G129" s="42"/>
      <c r="H129" s="69"/>
    </row>
    <row r="130" spans="1:8" x14ac:dyDescent="0.25">
      <c r="A130" s="71" t="s">
        <v>1076</v>
      </c>
      <c r="B130" s="71" t="s">
        <v>35</v>
      </c>
      <c r="C130" s="158">
        <v>8.3082920339784343E-4</v>
      </c>
      <c r="D130" s="158">
        <v>2.3418657637931696E-3</v>
      </c>
      <c r="E130" s="163"/>
      <c r="F130" s="158">
        <v>1.1869193753679052E-3</v>
      </c>
      <c r="H130" s="69"/>
    </row>
    <row r="131" spans="1:8" x14ac:dyDescent="0.25">
      <c r="A131" s="137" t="s">
        <v>1077</v>
      </c>
      <c r="B131" s="71" t="s">
        <v>13</v>
      </c>
      <c r="C131" s="153">
        <v>0.99916917079660217</v>
      </c>
      <c r="D131" s="153">
        <v>0.99765813423620686</v>
      </c>
      <c r="E131" s="163"/>
      <c r="F131" s="158">
        <v>0.99881308062463214</v>
      </c>
      <c r="H131" s="69"/>
    </row>
    <row r="132" spans="1:8" x14ac:dyDescent="0.25">
      <c r="A132" s="137" t="s">
        <v>1078</v>
      </c>
      <c r="B132" s="71" t="s">
        <v>2</v>
      </c>
      <c r="D132" s="57"/>
      <c r="E132" s="3"/>
      <c r="F132" s="71"/>
      <c r="H132" s="69"/>
    </row>
    <row r="133" spans="1:8" hidden="1" outlineLevel="1" x14ac:dyDescent="0.25">
      <c r="A133" s="71" t="s">
        <v>1079</v>
      </c>
      <c r="C133" s="5" t="s">
        <v>57</v>
      </c>
      <c r="D133" s="57" t="s">
        <v>57</v>
      </c>
      <c r="E133" s="3"/>
      <c r="F133" s="71" t="s">
        <v>57</v>
      </c>
      <c r="H133" s="69"/>
    </row>
    <row r="134" spans="1:8" s="69" customFormat="1" hidden="1" outlineLevel="1" x14ac:dyDescent="0.25">
      <c r="A134" s="71" t="s">
        <v>1080</v>
      </c>
      <c r="B134" s="71"/>
      <c r="C134" s="71"/>
      <c r="D134" s="71"/>
      <c r="E134" s="70"/>
      <c r="F134" s="71"/>
      <c r="G134" s="70"/>
    </row>
    <row r="135" spans="1:8" s="69" customFormat="1" hidden="1" outlineLevel="1" x14ac:dyDescent="0.25">
      <c r="A135" s="71" t="s">
        <v>1081</v>
      </c>
      <c r="B135" s="71"/>
      <c r="C135" s="71"/>
      <c r="D135" s="71"/>
      <c r="E135" s="70"/>
      <c r="F135" s="71"/>
      <c r="G135" s="70"/>
    </row>
    <row r="136" spans="1:8" s="69" customFormat="1" hidden="1" outlineLevel="1" x14ac:dyDescent="0.25">
      <c r="A136" s="71" t="s">
        <v>1082</v>
      </c>
      <c r="B136" s="71"/>
      <c r="C136" s="71"/>
      <c r="D136" s="71"/>
      <c r="E136" s="70"/>
      <c r="F136" s="71"/>
      <c r="G136" s="70"/>
    </row>
    <row r="137" spans="1:8" s="69" customFormat="1" hidden="1" outlineLevel="1" x14ac:dyDescent="0.25">
      <c r="A137" s="71" t="s">
        <v>1083</v>
      </c>
      <c r="B137" s="71"/>
      <c r="C137" s="71"/>
      <c r="D137" s="71"/>
      <c r="E137" s="70"/>
      <c r="F137" s="71"/>
      <c r="G137" s="70"/>
    </row>
    <row r="138" spans="1:8" s="69" customFormat="1" hidden="1" outlineLevel="1" x14ac:dyDescent="0.25">
      <c r="A138" s="71" t="s">
        <v>1084</v>
      </c>
      <c r="B138" s="71"/>
      <c r="C138" s="71"/>
      <c r="D138" s="71"/>
      <c r="E138" s="70"/>
      <c r="F138" s="71"/>
      <c r="G138" s="70"/>
    </row>
    <row r="139" spans="1:8" ht="15" customHeight="1" collapsed="1" x14ac:dyDescent="0.25">
      <c r="A139" s="77"/>
      <c r="B139" s="43" t="s">
        <v>83</v>
      </c>
      <c r="C139" s="77" t="s">
        <v>176</v>
      </c>
      <c r="D139" s="77" t="s">
        <v>177</v>
      </c>
      <c r="E139" s="39"/>
      <c r="F139" s="78" t="s">
        <v>180</v>
      </c>
      <c r="H139" s="69"/>
    </row>
    <row r="140" spans="1:8" x14ac:dyDescent="0.25">
      <c r="A140" s="71" t="s">
        <v>1085</v>
      </c>
      <c r="B140" s="9" t="s">
        <v>72</v>
      </c>
      <c r="C140" s="76">
        <v>6.9256079381631072E-2</v>
      </c>
      <c r="D140" s="76">
        <v>0.12746601485324532</v>
      </c>
      <c r="E140" s="3"/>
      <c r="F140" s="158">
        <v>8.2973805660226427E-2</v>
      </c>
      <c r="H140" s="69"/>
    </row>
    <row r="141" spans="1:8" x14ac:dyDescent="0.25">
      <c r="A141" s="137" t="s">
        <v>1086</v>
      </c>
      <c r="B141" s="9" t="s">
        <v>19</v>
      </c>
      <c r="C141" s="76">
        <v>5.2734725716066792E-2</v>
      </c>
      <c r="D141" s="76">
        <v>0.12049385869766015</v>
      </c>
      <c r="E141" s="3"/>
      <c r="F141" s="158">
        <v>6.8702811431772606E-2</v>
      </c>
      <c r="H141" s="69"/>
    </row>
    <row r="142" spans="1:8" x14ac:dyDescent="0.25">
      <c r="A142" s="137" t="s">
        <v>1087</v>
      </c>
      <c r="B142" s="9" t="s">
        <v>20</v>
      </c>
      <c r="C142" s="76">
        <v>3.7777658082843231E-2</v>
      </c>
      <c r="D142" s="76">
        <v>6.0631906640431797E-2</v>
      </c>
      <c r="F142" s="158">
        <v>4.3163479652236027E-2</v>
      </c>
      <c r="H142" s="69"/>
    </row>
    <row r="143" spans="1:8" x14ac:dyDescent="0.25">
      <c r="A143" s="137" t="s">
        <v>1088</v>
      </c>
      <c r="B143" s="9" t="s">
        <v>21</v>
      </c>
      <c r="C143" s="76">
        <v>6.0916850809190654E-2</v>
      </c>
      <c r="D143" s="76">
        <v>6.8859239940609149E-2</v>
      </c>
      <c r="F143" s="158">
        <v>6.2788550532273474E-2</v>
      </c>
      <c r="H143" s="69"/>
    </row>
    <row r="144" spans="1:8" x14ac:dyDescent="0.25">
      <c r="A144" s="137" t="s">
        <v>1089</v>
      </c>
      <c r="B144" s="9" t="s">
        <v>22</v>
      </c>
      <c r="C144" s="76">
        <v>0.77931468601026821</v>
      </c>
      <c r="D144" s="76">
        <v>0.62254897986805369</v>
      </c>
      <c r="F144" s="158">
        <v>0.74237135272349153</v>
      </c>
      <c r="H144" s="69"/>
    </row>
    <row r="145" spans="1:8" s="69" customFormat="1" hidden="1" outlineLevel="1" x14ac:dyDescent="0.25">
      <c r="A145" s="71" t="s">
        <v>1090</v>
      </c>
      <c r="B145" s="9"/>
      <c r="C145" s="71"/>
      <c r="D145" s="71"/>
      <c r="E145" s="71"/>
      <c r="F145" s="71"/>
      <c r="G145" s="70"/>
    </row>
    <row r="146" spans="1:8" s="69" customFormat="1" hidden="1" outlineLevel="1" x14ac:dyDescent="0.25">
      <c r="A146" s="71" t="s">
        <v>1091</v>
      </c>
      <c r="B146" s="9"/>
      <c r="C146" s="71"/>
      <c r="D146" s="71"/>
      <c r="E146" s="71"/>
      <c r="F146" s="71"/>
      <c r="G146" s="70"/>
    </row>
    <row r="147" spans="1:8" s="69" customFormat="1" hidden="1" outlineLevel="1" x14ac:dyDescent="0.25">
      <c r="A147" s="71" t="s">
        <v>1092</v>
      </c>
      <c r="B147" s="9"/>
      <c r="C147" s="71"/>
      <c r="D147" s="71"/>
      <c r="E147" s="71"/>
      <c r="F147" s="71"/>
      <c r="G147" s="70"/>
    </row>
    <row r="148" spans="1:8" s="69" customFormat="1" hidden="1" outlineLevel="1" x14ac:dyDescent="0.25">
      <c r="A148" s="71" t="s">
        <v>1093</v>
      </c>
      <c r="B148" s="9"/>
      <c r="C148" s="71"/>
      <c r="D148" s="71"/>
      <c r="E148" s="71"/>
      <c r="F148" s="71"/>
      <c r="G148" s="70"/>
    </row>
    <row r="149" spans="1:8" ht="15" customHeight="1" collapsed="1" x14ac:dyDescent="0.25">
      <c r="A149" s="77"/>
      <c r="B149" s="79" t="s">
        <v>112</v>
      </c>
      <c r="C149" s="77" t="s">
        <v>176</v>
      </c>
      <c r="D149" s="77" t="s">
        <v>177</v>
      </c>
      <c r="E149" s="39"/>
      <c r="F149" s="78" t="s">
        <v>180</v>
      </c>
      <c r="G149" s="42"/>
      <c r="H149" s="69"/>
    </row>
    <row r="150" spans="1:8" x14ac:dyDescent="0.25">
      <c r="A150" s="137" t="s">
        <v>1094</v>
      </c>
      <c r="B150" s="137" t="s">
        <v>115</v>
      </c>
      <c r="C150" s="153">
        <v>6.5711753622223187E-2</v>
      </c>
      <c r="D150" s="153">
        <v>0.18441106337498125</v>
      </c>
      <c r="E150" s="163"/>
      <c r="F150" s="158">
        <v>9.3684377667487148E-2</v>
      </c>
      <c r="H150" s="69"/>
    </row>
    <row r="151" spans="1:8" s="69" customFormat="1" hidden="1" outlineLevel="1" x14ac:dyDescent="0.25">
      <c r="A151" s="71" t="s">
        <v>1095</v>
      </c>
      <c r="B151" s="71"/>
      <c r="C151" s="71"/>
      <c r="D151" s="71"/>
      <c r="E151" s="70"/>
      <c r="F151" s="71"/>
      <c r="G151" s="70"/>
    </row>
    <row r="152" spans="1:8" s="69" customFormat="1" hidden="1" outlineLevel="1" x14ac:dyDescent="0.25">
      <c r="A152" s="71" t="s">
        <v>1096</v>
      </c>
      <c r="B152" s="71"/>
      <c r="C152" s="71"/>
      <c r="D152" s="71"/>
      <c r="E152" s="70"/>
      <c r="F152" s="71"/>
      <c r="G152" s="70"/>
    </row>
    <row r="153" spans="1:8" s="69" customFormat="1" hidden="1" outlineLevel="1" x14ac:dyDescent="0.25">
      <c r="A153" s="71" t="s">
        <v>1097</v>
      </c>
      <c r="B153" s="71"/>
      <c r="C153" s="71"/>
      <c r="D153" s="71"/>
      <c r="E153" s="70"/>
      <c r="F153" s="71"/>
      <c r="G153" s="70"/>
    </row>
    <row r="154" spans="1:8" s="69" customFormat="1" hidden="1" outlineLevel="1" x14ac:dyDescent="0.25">
      <c r="A154" s="71" t="s">
        <v>1098</v>
      </c>
      <c r="B154" s="71"/>
      <c r="C154" s="71"/>
      <c r="D154" s="71"/>
      <c r="E154" s="70"/>
      <c r="F154" s="71"/>
      <c r="G154" s="70"/>
    </row>
    <row r="155" spans="1:8" s="69" customFormat="1" ht="18.75" collapsed="1" x14ac:dyDescent="0.25">
      <c r="A155" s="46"/>
      <c r="B155" s="49" t="s">
        <v>275</v>
      </c>
      <c r="C155" s="46"/>
      <c r="D155" s="46"/>
      <c r="E155" s="46"/>
      <c r="F155" s="47"/>
      <c r="G155" s="47"/>
    </row>
    <row r="156" spans="1:8" s="69" customFormat="1" ht="15" customHeight="1" x14ac:dyDescent="0.25">
      <c r="A156" s="77"/>
      <c r="B156" s="79" t="s">
        <v>101</v>
      </c>
      <c r="C156" s="77" t="s">
        <v>184</v>
      </c>
      <c r="D156" s="77" t="s">
        <v>64</v>
      </c>
      <c r="E156" s="62"/>
      <c r="F156" s="77" t="s">
        <v>176</v>
      </c>
      <c r="G156" s="77" t="s">
        <v>182</v>
      </c>
    </row>
    <row r="157" spans="1:8" x14ac:dyDescent="0.25">
      <c r="A157" s="71" t="s">
        <v>1099</v>
      </c>
      <c r="B157" s="133" t="s">
        <v>117</v>
      </c>
      <c r="C157" s="156">
        <v>65.469904593692704</v>
      </c>
      <c r="D157" s="152">
        <v>1153142</v>
      </c>
      <c r="E157" s="13"/>
      <c r="F157" s="51"/>
      <c r="G157" s="51"/>
      <c r="H157" s="69"/>
    </row>
    <row r="158" spans="1:8" x14ac:dyDescent="0.25">
      <c r="A158" s="60"/>
      <c r="B158" s="52"/>
      <c r="C158" s="13"/>
      <c r="D158" s="13"/>
      <c r="E158" s="13"/>
      <c r="F158" s="51"/>
      <c r="G158" s="51"/>
      <c r="H158" s="69"/>
    </row>
    <row r="159" spans="1:8" x14ac:dyDescent="0.25">
      <c r="B159" s="133" t="s">
        <v>185</v>
      </c>
      <c r="C159" s="13"/>
      <c r="D159" s="13"/>
      <c r="E159" s="13"/>
      <c r="F159" s="51"/>
      <c r="G159" s="51"/>
      <c r="H159" s="69"/>
    </row>
    <row r="160" spans="1:8" ht="15" customHeight="1" x14ac:dyDescent="0.25">
      <c r="A160" s="71" t="s">
        <v>1100</v>
      </c>
      <c r="B160" s="149" t="s">
        <v>601</v>
      </c>
      <c r="C160" s="152">
        <v>41129.162864140002</v>
      </c>
      <c r="D160" s="152">
        <v>938940</v>
      </c>
      <c r="E160" s="13"/>
      <c r="F160" s="64">
        <v>0.54478528890117883</v>
      </c>
      <c r="G160" s="64">
        <v>0.81424490652495529</v>
      </c>
      <c r="H160" s="69"/>
    </row>
    <row r="161" spans="1:8" ht="15" customHeight="1" x14ac:dyDescent="0.25">
      <c r="A161" s="137" t="s">
        <v>1101</v>
      </c>
      <c r="B161" s="149" t="s">
        <v>602</v>
      </c>
      <c r="C161" s="152">
        <v>24296.182505830002</v>
      </c>
      <c r="D161" s="152">
        <v>179301</v>
      </c>
      <c r="E161" s="13"/>
      <c r="F161" s="64">
        <v>0.32182037960161947</v>
      </c>
      <c r="G161" s="64">
        <v>0.15548908980854048</v>
      </c>
      <c r="H161" s="69"/>
    </row>
    <row r="162" spans="1:8" ht="15" customHeight="1" x14ac:dyDescent="0.25">
      <c r="A162" s="137" t="s">
        <v>1102</v>
      </c>
      <c r="B162" s="149" t="s">
        <v>603</v>
      </c>
      <c r="C162" s="152">
        <v>6205.9957778600001</v>
      </c>
      <c r="D162" s="152">
        <v>26258</v>
      </c>
      <c r="E162" s="13"/>
      <c r="F162" s="64">
        <v>8.2202869383192601E-2</v>
      </c>
      <c r="G162" s="64">
        <v>2.2770829611617648E-2</v>
      </c>
      <c r="H162" s="69"/>
    </row>
    <row r="163" spans="1:8" ht="15" customHeight="1" x14ac:dyDescent="0.25">
      <c r="A163" s="137" t="s">
        <v>1103</v>
      </c>
      <c r="B163" s="149" t="s">
        <v>604</v>
      </c>
      <c r="C163" s="152">
        <v>2545.00211958</v>
      </c>
      <c r="D163" s="152">
        <v>6947</v>
      </c>
      <c r="E163" s="13"/>
      <c r="F163" s="64">
        <v>3.371038013949846E-2</v>
      </c>
      <c r="G163" s="64">
        <v>6.0244098298388232E-3</v>
      </c>
      <c r="H163" s="69"/>
    </row>
    <row r="164" spans="1:8" ht="15" customHeight="1" x14ac:dyDescent="0.25">
      <c r="A164" s="137" t="s">
        <v>1104</v>
      </c>
      <c r="B164" s="149" t="s">
        <v>605</v>
      </c>
      <c r="C164" s="152">
        <v>940.85439344000008</v>
      </c>
      <c r="D164" s="152">
        <v>1454</v>
      </c>
      <c r="E164" s="13"/>
      <c r="F164" s="64">
        <v>1.2462291883675843E-2</v>
      </c>
      <c r="G164" s="64">
        <v>1.2609028202944651E-3</v>
      </c>
      <c r="H164" s="69"/>
    </row>
    <row r="165" spans="1:8" ht="15" customHeight="1" x14ac:dyDescent="0.25">
      <c r="A165" s="137" t="s">
        <v>1105</v>
      </c>
      <c r="B165" s="149" t="s">
        <v>606</v>
      </c>
      <c r="C165" s="152">
        <v>378.89906213</v>
      </c>
      <c r="D165" s="152">
        <v>242</v>
      </c>
      <c r="E165" s="13"/>
      <c r="F165" s="64">
        <v>5.0187900908348314E-3</v>
      </c>
      <c r="G165" s="64">
        <v>2.098614047532741E-4</v>
      </c>
      <c r="H165" s="69"/>
    </row>
    <row r="166" spans="1:8" x14ac:dyDescent="0.25">
      <c r="A166" s="137" t="s">
        <v>1106</v>
      </c>
      <c r="B166" s="8" t="s">
        <v>1</v>
      </c>
      <c r="C166" s="152">
        <v>75496.096722980001</v>
      </c>
      <c r="D166" s="165">
        <v>1153142</v>
      </c>
      <c r="E166" s="14"/>
      <c r="F166" s="44">
        <v>1</v>
      </c>
      <c r="G166" s="44">
        <v>1</v>
      </c>
      <c r="H166" s="69"/>
    </row>
    <row r="167" spans="1:8" s="69" customFormat="1" ht="15" customHeight="1" x14ac:dyDescent="0.25">
      <c r="A167" s="77"/>
      <c r="B167" s="79" t="s">
        <v>379</v>
      </c>
      <c r="C167" s="77" t="s">
        <v>184</v>
      </c>
      <c r="D167" s="77" t="s">
        <v>64</v>
      </c>
      <c r="E167" s="62"/>
      <c r="F167" s="77" t="s">
        <v>176</v>
      </c>
      <c r="G167" s="77" t="s">
        <v>182</v>
      </c>
    </row>
    <row r="168" spans="1:8" x14ac:dyDescent="0.25">
      <c r="A168" s="71" t="s">
        <v>1107</v>
      </c>
      <c r="B168" s="5" t="s">
        <v>169</v>
      </c>
      <c r="C168" s="141">
        <v>0.53016219855162805</v>
      </c>
      <c r="D168" s="137"/>
      <c r="G168" s="5"/>
      <c r="H168" s="69"/>
    </row>
    <row r="169" spans="1:8" x14ac:dyDescent="0.25">
      <c r="G169" s="5"/>
      <c r="H169" s="69"/>
    </row>
    <row r="170" spans="1:8" s="69" customFormat="1" x14ac:dyDescent="0.25">
      <c r="A170" s="137"/>
      <c r="B170" s="133" t="s">
        <v>370</v>
      </c>
      <c r="C170" s="71"/>
      <c r="D170" s="71"/>
      <c r="E170" s="71"/>
      <c r="F170" s="71"/>
      <c r="G170" s="71"/>
    </row>
    <row r="171" spans="1:8" x14ac:dyDescent="0.25">
      <c r="A171" s="137" t="s">
        <v>1108</v>
      </c>
      <c r="B171" s="5" t="s">
        <v>204</v>
      </c>
      <c r="C171" s="152">
        <v>22851.980111150002</v>
      </c>
      <c r="D171" s="164">
        <v>0</v>
      </c>
      <c r="F171" s="64">
        <v>0.30269088208628103</v>
      </c>
      <c r="G171" s="64" t="s">
        <v>1608</v>
      </c>
      <c r="H171" s="69"/>
    </row>
    <row r="172" spans="1:8" x14ac:dyDescent="0.25">
      <c r="A172" s="137" t="s">
        <v>1109</v>
      </c>
      <c r="B172" s="71" t="s">
        <v>206</v>
      </c>
      <c r="C172" s="152">
        <v>13569.729976339999</v>
      </c>
      <c r="D172" s="164">
        <v>0</v>
      </c>
      <c r="F172" s="64">
        <v>0.17974081529183955</v>
      </c>
      <c r="G172" s="64" t="s">
        <v>1608</v>
      </c>
      <c r="H172" s="69"/>
    </row>
    <row r="173" spans="1:8" x14ac:dyDescent="0.25">
      <c r="A173" s="137" t="s">
        <v>1110</v>
      </c>
      <c r="B173" s="71" t="s">
        <v>207</v>
      </c>
      <c r="C173" s="152">
        <v>13662.608715480001</v>
      </c>
      <c r="D173" s="164">
        <v>0</v>
      </c>
      <c r="F173" s="64">
        <v>0.18097106086971101</v>
      </c>
      <c r="G173" s="64" t="s">
        <v>1608</v>
      </c>
      <c r="H173" s="69"/>
    </row>
    <row r="174" spans="1:8" x14ac:dyDescent="0.25">
      <c r="A174" s="137" t="s">
        <v>1111</v>
      </c>
      <c r="B174" s="71" t="s">
        <v>208</v>
      </c>
      <c r="C174" s="152">
        <v>10969.668585340001</v>
      </c>
      <c r="D174" s="164">
        <v>0</v>
      </c>
      <c r="F174" s="64">
        <v>0.14530113557514535</v>
      </c>
      <c r="G174" s="64" t="s">
        <v>1608</v>
      </c>
      <c r="H174" s="69"/>
    </row>
    <row r="175" spans="1:8" x14ac:dyDescent="0.25">
      <c r="A175" s="137" t="s">
        <v>1112</v>
      </c>
      <c r="B175" s="71" t="s">
        <v>209</v>
      </c>
      <c r="C175" s="152">
        <v>6715.7078676800002</v>
      </c>
      <c r="D175" s="164">
        <v>0</v>
      </c>
      <c r="F175" s="64">
        <v>8.8954371936898161E-2</v>
      </c>
      <c r="G175" s="64" t="s">
        <v>1608</v>
      </c>
      <c r="H175" s="69"/>
    </row>
    <row r="176" spans="1:8" x14ac:dyDescent="0.25">
      <c r="A176" s="137" t="s">
        <v>1113</v>
      </c>
      <c r="B176" s="71" t="s">
        <v>210</v>
      </c>
      <c r="C176" s="152">
        <v>2611.3911854100002</v>
      </c>
      <c r="D176" s="164">
        <v>0</v>
      </c>
      <c r="F176" s="64">
        <v>3.4589750977352555E-2</v>
      </c>
      <c r="G176" s="64" t="s">
        <v>1608</v>
      </c>
      <c r="H176" s="69"/>
    </row>
    <row r="177" spans="1:8" x14ac:dyDescent="0.25">
      <c r="A177" s="137" t="s">
        <v>1114</v>
      </c>
      <c r="B177" s="71" t="s">
        <v>211</v>
      </c>
      <c r="C177" s="152">
        <v>2157.4268810999997</v>
      </c>
      <c r="D177" s="164">
        <v>0</v>
      </c>
      <c r="F177" s="64">
        <v>2.8576667864251427E-2</v>
      </c>
      <c r="G177" s="64" t="s">
        <v>1608</v>
      </c>
      <c r="H177" s="69"/>
    </row>
    <row r="178" spans="1:8" x14ac:dyDescent="0.25">
      <c r="A178" s="137" t="s">
        <v>1115</v>
      </c>
      <c r="B178" s="71" t="s">
        <v>205</v>
      </c>
      <c r="C178" s="152">
        <v>2957.5834004800004</v>
      </c>
      <c r="D178" s="164">
        <v>0</v>
      </c>
      <c r="F178" s="64">
        <v>3.9175315398521156E-2</v>
      </c>
      <c r="G178" s="64" t="s">
        <v>1608</v>
      </c>
      <c r="H178" s="69"/>
    </row>
    <row r="179" spans="1:8" s="56" customFormat="1" x14ac:dyDescent="0.25">
      <c r="A179" s="137" t="s">
        <v>1116</v>
      </c>
      <c r="B179" s="59" t="s">
        <v>1</v>
      </c>
      <c r="C179" s="152">
        <v>75496.096722979986</v>
      </c>
      <c r="D179" s="152">
        <v>0</v>
      </c>
      <c r="E179" s="57"/>
      <c r="F179" s="61">
        <v>1.0000000000000002</v>
      </c>
      <c r="G179" s="61">
        <v>0</v>
      </c>
      <c r="H179" s="69"/>
    </row>
    <row r="180" spans="1:8" s="69" customFormat="1" hidden="1" outlineLevel="1" x14ac:dyDescent="0.25">
      <c r="A180" s="71" t="s">
        <v>1117</v>
      </c>
      <c r="B180" s="89" t="s">
        <v>212</v>
      </c>
      <c r="C180" s="71"/>
      <c r="D180" s="71"/>
      <c r="E180" s="71"/>
      <c r="F180" s="64">
        <v>0</v>
      </c>
      <c r="G180" s="64" t="s">
        <v>1608</v>
      </c>
    </row>
    <row r="181" spans="1:8" s="69" customFormat="1" hidden="1" outlineLevel="1" x14ac:dyDescent="0.25">
      <c r="A181" s="71" t="s">
        <v>1118</v>
      </c>
      <c r="B181" s="89" t="s">
        <v>213</v>
      </c>
      <c r="C181" s="71"/>
      <c r="D181" s="71"/>
      <c r="E181" s="71"/>
      <c r="F181" s="64">
        <v>0</v>
      </c>
      <c r="G181" s="64" t="s">
        <v>1608</v>
      </c>
    </row>
    <row r="182" spans="1:8" s="69" customFormat="1" hidden="1" outlineLevel="1" x14ac:dyDescent="0.25">
      <c r="A182" s="71" t="s">
        <v>1119</v>
      </c>
      <c r="B182" s="89" t="s">
        <v>214</v>
      </c>
      <c r="C182" s="71"/>
      <c r="D182" s="71"/>
      <c r="E182" s="71"/>
      <c r="F182" s="64">
        <v>0</v>
      </c>
      <c r="G182" s="64" t="s">
        <v>1608</v>
      </c>
    </row>
    <row r="183" spans="1:8" s="69" customFormat="1" hidden="1" outlineLevel="1" x14ac:dyDescent="0.25">
      <c r="A183" s="71" t="s">
        <v>1120</v>
      </c>
      <c r="B183" s="89" t="s">
        <v>215</v>
      </c>
      <c r="C183" s="71"/>
      <c r="D183" s="71"/>
      <c r="E183" s="71"/>
      <c r="F183" s="64">
        <v>0</v>
      </c>
      <c r="G183" s="64" t="s">
        <v>1608</v>
      </c>
    </row>
    <row r="184" spans="1:8" s="69" customFormat="1" hidden="1" outlineLevel="1" x14ac:dyDescent="0.25">
      <c r="A184" s="71" t="s">
        <v>1121</v>
      </c>
      <c r="B184" s="89" t="s">
        <v>216</v>
      </c>
      <c r="C184" s="71"/>
      <c r="D184" s="71"/>
      <c r="E184" s="71"/>
      <c r="F184" s="64">
        <v>0</v>
      </c>
      <c r="G184" s="64" t="s">
        <v>1608</v>
      </c>
    </row>
    <row r="185" spans="1:8" s="69" customFormat="1" hidden="1" outlineLevel="1" x14ac:dyDescent="0.25">
      <c r="A185" s="71" t="s">
        <v>1122</v>
      </c>
      <c r="B185" s="89" t="s">
        <v>217</v>
      </c>
      <c r="C185" s="71"/>
      <c r="D185" s="71"/>
      <c r="E185" s="71"/>
      <c r="F185" s="64">
        <v>0</v>
      </c>
      <c r="G185" s="64" t="s">
        <v>1608</v>
      </c>
    </row>
    <row r="186" spans="1:8" s="69" customFormat="1" hidden="1" outlineLevel="1" x14ac:dyDescent="0.25">
      <c r="A186" s="71" t="s">
        <v>1123</v>
      </c>
      <c r="B186" s="89"/>
      <c r="C186" s="71"/>
      <c r="D186" s="71"/>
      <c r="E186" s="71"/>
      <c r="F186" s="64"/>
      <c r="G186" s="64"/>
    </row>
    <row r="187" spans="1:8" s="69" customFormat="1" hidden="1" outlineLevel="1" x14ac:dyDescent="0.25">
      <c r="A187" s="71" t="s">
        <v>1124</v>
      </c>
      <c r="B187" s="89"/>
      <c r="C187" s="71"/>
      <c r="D187" s="71"/>
      <c r="E187" s="71"/>
      <c r="F187" s="64"/>
      <c r="G187" s="64"/>
    </row>
    <row r="188" spans="1:8" s="69" customFormat="1" hidden="1" outlineLevel="1" x14ac:dyDescent="0.25">
      <c r="A188" s="71" t="s">
        <v>1125</v>
      </c>
      <c r="B188" s="89"/>
      <c r="C188" s="71"/>
      <c r="D188" s="71"/>
      <c r="E188" s="71"/>
      <c r="F188" s="64"/>
      <c r="G188" s="64"/>
    </row>
    <row r="189" spans="1:8" s="69" customFormat="1" ht="15" customHeight="1" collapsed="1" x14ac:dyDescent="0.25">
      <c r="A189" s="77"/>
      <c r="B189" s="79" t="s">
        <v>374</v>
      </c>
      <c r="C189" s="77" t="s">
        <v>184</v>
      </c>
      <c r="D189" s="77" t="s">
        <v>64</v>
      </c>
      <c r="E189" s="62"/>
      <c r="F189" s="77" t="s">
        <v>176</v>
      </c>
      <c r="G189" s="77" t="s">
        <v>182</v>
      </c>
    </row>
    <row r="190" spans="1:8" s="56" customFormat="1" x14ac:dyDescent="0.25">
      <c r="A190" s="71" t="s">
        <v>1126</v>
      </c>
      <c r="B190" s="57" t="s">
        <v>169</v>
      </c>
      <c r="C190" s="137" t="s">
        <v>319</v>
      </c>
      <c r="D190" s="137"/>
      <c r="E190" s="57"/>
      <c r="F190" s="57"/>
      <c r="G190" s="57"/>
      <c r="H190" s="69"/>
    </row>
    <row r="191" spans="1:8" s="69" customFormat="1" x14ac:dyDescent="0.25">
      <c r="A191" s="71"/>
      <c r="B191" s="71"/>
      <c r="C191" s="71"/>
      <c r="D191" s="71"/>
      <c r="E191" s="71"/>
      <c r="F191" s="71"/>
      <c r="G191" s="71"/>
    </row>
    <row r="192" spans="1:8" s="56" customFormat="1" x14ac:dyDescent="0.25">
      <c r="A192" s="71"/>
      <c r="B192" s="133" t="s">
        <v>370</v>
      </c>
      <c r="C192" s="71"/>
      <c r="D192" s="71"/>
      <c r="E192" s="57"/>
      <c r="F192" s="57"/>
      <c r="G192" s="57"/>
      <c r="H192" s="69"/>
    </row>
    <row r="193" spans="1:8" s="56" customFormat="1" x14ac:dyDescent="0.25">
      <c r="A193" s="71" t="s">
        <v>1127</v>
      </c>
      <c r="B193" s="71" t="s">
        <v>204</v>
      </c>
      <c r="C193" s="137" t="s">
        <v>223</v>
      </c>
      <c r="D193" s="71" t="s">
        <v>319</v>
      </c>
      <c r="E193" s="57"/>
      <c r="F193" s="64" t="s">
        <v>1608</v>
      </c>
      <c r="G193" s="64" t="s">
        <v>1608</v>
      </c>
      <c r="H193" s="69"/>
    </row>
    <row r="194" spans="1:8" s="56" customFormat="1" x14ac:dyDescent="0.25">
      <c r="A194" s="137" t="s">
        <v>1128</v>
      </c>
      <c r="B194" s="71" t="s">
        <v>206</v>
      </c>
      <c r="C194" s="137" t="s">
        <v>223</v>
      </c>
      <c r="D194" s="71" t="s">
        <v>319</v>
      </c>
      <c r="E194" s="57"/>
      <c r="F194" s="64" t="s">
        <v>1608</v>
      </c>
      <c r="G194" s="64" t="s">
        <v>1608</v>
      </c>
      <c r="H194" s="69"/>
    </row>
    <row r="195" spans="1:8" s="56" customFormat="1" x14ac:dyDescent="0.25">
      <c r="A195" s="137" t="s">
        <v>1129</v>
      </c>
      <c r="B195" s="71" t="s">
        <v>207</v>
      </c>
      <c r="C195" s="137" t="s">
        <v>223</v>
      </c>
      <c r="D195" s="71" t="s">
        <v>319</v>
      </c>
      <c r="E195" s="57"/>
      <c r="F195" s="64" t="s">
        <v>1608</v>
      </c>
      <c r="G195" s="64" t="s">
        <v>1608</v>
      </c>
      <c r="H195" s="69"/>
    </row>
    <row r="196" spans="1:8" s="56" customFormat="1" x14ac:dyDescent="0.25">
      <c r="A196" s="137" t="s">
        <v>1130</v>
      </c>
      <c r="B196" s="71" t="s">
        <v>208</v>
      </c>
      <c r="C196" s="137" t="s">
        <v>223</v>
      </c>
      <c r="D196" s="71" t="s">
        <v>319</v>
      </c>
      <c r="E196" s="57"/>
      <c r="F196" s="64" t="s">
        <v>1608</v>
      </c>
      <c r="G196" s="64" t="s">
        <v>1608</v>
      </c>
      <c r="H196" s="69"/>
    </row>
    <row r="197" spans="1:8" s="56" customFormat="1" x14ac:dyDescent="0.25">
      <c r="A197" s="137" t="s">
        <v>1131</v>
      </c>
      <c r="B197" s="71" t="s">
        <v>209</v>
      </c>
      <c r="C197" s="137" t="s">
        <v>223</v>
      </c>
      <c r="D197" s="71" t="s">
        <v>319</v>
      </c>
      <c r="E197" s="57"/>
      <c r="F197" s="64" t="s">
        <v>1608</v>
      </c>
      <c r="G197" s="64" t="s">
        <v>1608</v>
      </c>
      <c r="H197" s="69"/>
    </row>
    <row r="198" spans="1:8" s="56" customFormat="1" x14ac:dyDescent="0.25">
      <c r="A198" s="137" t="s">
        <v>1132</v>
      </c>
      <c r="B198" s="71" t="s">
        <v>210</v>
      </c>
      <c r="C198" s="137" t="s">
        <v>223</v>
      </c>
      <c r="D198" s="71" t="s">
        <v>319</v>
      </c>
      <c r="E198" s="57"/>
      <c r="F198" s="64" t="s">
        <v>1608</v>
      </c>
      <c r="G198" s="64" t="s">
        <v>1608</v>
      </c>
      <c r="H198" s="69"/>
    </row>
    <row r="199" spans="1:8" s="56" customFormat="1" x14ac:dyDescent="0.25">
      <c r="A199" s="137" t="s">
        <v>1133</v>
      </c>
      <c r="B199" s="71" t="s">
        <v>211</v>
      </c>
      <c r="C199" s="137" t="s">
        <v>223</v>
      </c>
      <c r="D199" s="71" t="s">
        <v>319</v>
      </c>
      <c r="E199" s="57"/>
      <c r="F199" s="64" t="s">
        <v>1608</v>
      </c>
      <c r="G199" s="64" t="s">
        <v>1608</v>
      </c>
      <c r="H199" s="69"/>
    </row>
    <row r="200" spans="1:8" s="56" customFormat="1" x14ac:dyDescent="0.25">
      <c r="A200" s="137" t="s">
        <v>1134</v>
      </c>
      <c r="B200" s="71" t="s">
        <v>205</v>
      </c>
      <c r="C200" s="137" t="s">
        <v>223</v>
      </c>
      <c r="D200" s="71" t="s">
        <v>319</v>
      </c>
      <c r="E200" s="57"/>
      <c r="F200" s="64" t="s">
        <v>1608</v>
      </c>
      <c r="G200" s="64" t="s">
        <v>1608</v>
      </c>
      <c r="H200" s="69"/>
    </row>
    <row r="201" spans="1:8" s="56" customFormat="1" x14ac:dyDescent="0.25">
      <c r="A201" s="137" t="s">
        <v>1135</v>
      </c>
      <c r="B201" s="59" t="s">
        <v>1</v>
      </c>
      <c r="C201" s="57">
        <v>0</v>
      </c>
      <c r="D201" s="57">
        <v>0</v>
      </c>
      <c r="E201" s="57"/>
      <c r="F201" s="61">
        <v>0</v>
      </c>
      <c r="G201" s="61">
        <v>0</v>
      </c>
      <c r="H201" s="69"/>
    </row>
    <row r="202" spans="1:8" s="69" customFormat="1" hidden="1" outlineLevel="1" x14ac:dyDescent="0.25">
      <c r="A202" s="137" t="s">
        <v>1136</v>
      </c>
      <c r="B202" s="89" t="s">
        <v>212</v>
      </c>
      <c r="C202" s="71"/>
      <c r="D202" s="71"/>
      <c r="E202" s="71"/>
      <c r="F202" s="64" t="s">
        <v>1608</v>
      </c>
      <c r="G202" s="64" t="s">
        <v>1608</v>
      </c>
    </row>
    <row r="203" spans="1:8" s="69" customFormat="1" hidden="1" outlineLevel="1" x14ac:dyDescent="0.25">
      <c r="A203" s="137" t="s">
        <v>1137</v>
      </c>
      <c r="B203" s="89" t="s">
        <v>213</v>
      </c>
      <c r="C203" s="71"/>
      <c r="D203" s="71"/>
      <c r="E203" s="71"/>
      <c r="F203" s="64" t="s">
        <v>1608</v>
      </c>
      <c r="G203" s="64" t="s">
        <v>1608</v>
      </c>
    </row>
    <row r="204" spans="1:8" s="69" customFormat="1" hidden="1" outlineLevel="1" x14ac:dyDescent="0.25">
      <c r="A204" s="137" t="s">
        <v>1138</v>
      </c>
      <c r="B204" s="89" t="s">
        <v>214</v>
      </c>
      <c r="C204" s="71"/>
      <c r="D204" s="71"/>
      <c r="E204" s="71"/>
      <c r="F204" s="64" t="s">
        <v>1608</v>
      </c>
      <c r="G204" s="64" t="s">
        <v>1608</v>
      </c>
    </row>
    <row r="205" spans="1:8" s="69" customFormat="1" hidden="1" outlineLevel="1" x14ac:dyDescent="0.25">
      <c r="A205" s="137" t="s">
        <v>1139</v>
      </c>
      <c r="B205" s="89" t="s">
        <v>215</v>
      </c>
      <c r="C205" s="71"/>
      <c r="D205" s="71"/>
      <c r="E205" s="71"/>
      <c r="F205" s="64" t="s">
        <v>1608</v>
      </c>
      <c r="G205" s="64" t="s">
        <v>1608</v>
      </c>
    </row>
    <row r="206" spans="1:8" s="69" customFormat="1" hidden="1" outlineLevel="1" x14ac:dyDescent="0.25">
      <c r="A206" s="137" t="s">
        <v>1140</v>
      </c>
      <c r="B206" s="89" t="s">
        <v>216</v>
      </c>
      <c r="C206" s="71"/>
      <c r="D206" s="71"/>
      <c r="E206" s="71"/>
      <c r="F206" s="64" t="s">
        <v>1608</v>
      </c>
      <c r="G206" s="64" t="s">
        <v>1608</v>
      </c>
    </row>
    <row r="207" spans="1:8" s="69" customFormat="1" hidden="1" outlineLevel="1" x14ac:dyDescent="0.25">
      <c r="A207" s="137" t="s">
        <v>1141</v>
      </c>
      <c r="B207" s="89" t="s">
        <v>217</v>
      </c>
      <c r="C207" s="71"/>
      <c r="D207" s="71"/>
      <c r="E207" s="71"/>
      <c r="F207" s="64" t="s">
        <v>1608</v>
      </c>
      <c r="G207" s="64" t="s">
        <v>1608</v>
      </c>
    </row>
    <row r="208" spans="1:8" s="69" customFormat="1" hidden="1" outlineLevel="1" x14ac:dyDescent="0.25">
      <c r="A208" s="137" t="s">
        <v>1142</v>
      </c>
      <c r="B208" s="89"/>
      <c r="C208" s="71"/>
      <c r="D208" s="71"/>
      <c r="E208" s="71"/>
      <c r="F208" s="64"/>
      <c r="G208" s="64"/>
    </row>
    <row r="209" spans="1:8" s="69" customFormat="1" hidden="1" outlineLevel="1" x14ac:dyDescent="0.25">
      <c r="A209" s="137" t="s">
        <v>1143</v>
      </c>
      <c r="B209" s="89"/>
      <c r="C209" s="71"/>
      <c r="D209" s="71"/>
      <c r="E209" s="71"/>
      <c r="F209" s="64"/>
      <c r="G209" s="64"/>
    </row>
    <row r="210" spans="1:8" s="69" customFormat="1" hidden="1" outlineLevel="1" x14ac:dyDescent="0.25">
      <c r="A210" s="137" t="s">
        <v>1144</v>
      </c>
      <c r="B210" s="89"/>
      <c r="C210" s="71"/>
      <c r="D210" s="71"/>
      <c r="E210" s="71"/>
      <c r="F210" s="64"/>
      <c r="G210" s="64"/>
    </row>
    <row r="211" spans="1:8" ht="15" customHeight="1" collapsed="1" x14ac:dyDescent="0.25">
      <c r="A211" s="77"/>
      <c r="B211" s="43" t="s">
        <v>110</v>
      </c>
      <c r="C211" s="77" t="s">
        <v>176</v>
      </c>
      <c r="D211" s="40"/>
      <c r="E211" s="39"/>
      <c r="F211" s="40"/>
      <c r="G211" s="40"/>
      <c r="H211" s="69"/>
    </row>
    <row r="212" spans="1:8" x14ac:dyDescent="0.25">
      <c r="A212" s="71" t="s">
        <v>1145</v>
      </c>
      <c r="B212" s="5" t="s">
        <v>12</v>
      </c>
      <c r="C212" s="76">
        <v>0.90198234044797232</v>
      </c>
      <c r="E212" s="14"/>
      <c r="F212" s="14"/>
      <c r="G212" s="14"/>
      <c r="H212" s="69"/>
    </row>
    <row r="213" spans="1:8" x14ac:dyDescent="0.25">
      <c r="A213" s="71" t="s">
        <v>1146</v>
      </c>
      <c r="B213" s="5" t="s">
        <v>172</v>
      </c>
      <c r="C213" s="76">
        <v>7.8596450193349585E-2</v>
      </c>
      <c r="E213" s="14"/>
      <c r="F213" s="14"/>
      <c r="H213" s="69"/>
    </row>
    <row r="214" spans="1:8" ht="12.75" customHeight="1" x14ac:dyDescent="0.25">
      <c r="A214" s="71" t="s">
        <v>1147</v>
      </c>
      <c r="B214" s="5" t="s">
        <v>1244</v>
      </c>
      <c r="C214" s="76">
        <v>1.3436133879107392E-2</v>
      </c>
      <c r="E214" s="14"/>
      <c r="F214" s="14"/>
      <c r="H214" s="69"/>
    </row>
    <row r="215" spans="1:8" ht="16.5" customHeight="1" x14ac:dyDescent="0.25">
      <c r="A215" s="71" t="s">
        <v>1148</v>
      </c>
      <c r="B215" s="5" t="s">
        <v>2</v>
      </c>
      <c r="C215" s="76">
        <v>5.9850754795706292E-3</v>
      </c>
      <c r="E215" s="14"/>
      <c r="F215" s="14"/>
      <c r="H215" s="69"/>
    </row>
    <row r="216" spans="1:8" s="69" customFormat="1" hidden="1" outlineLevel="1" x14ac:dyDescent="0.25">
      <c r="A216" s="71" t="s">
        <v>1149</v>
      </c>
      <c r="B216" s="89" t="s">
        <v>190</v>
      </c>
      <c r="C216" s="76"/>
      <c r="D216" s="71"/>
      <c r="E216" s="76"/>
      <c r="F216" s="76"/>
      <c r="G216" s="70"/>
    </row>
    <row r="217" spans="1:8" s="69" customFormat="1" hidden="1" outlineLevel="1" x14ac:dyDescent="0.25">
      <c r="A217" s="71" t="s">
        <v>1150</v>
      </c>
      <c r="B217" s="89" t="s">
        <v>191</v>
      </c>
      <c r="C217" s="169"/>
      <c r="D217" s="71"/>
      <c r="E217" s="76"/>
      <c r="F217" s="76"/>
      <c r="G217" s="70"/>
    </row>
    <row r="218" spans="1:8" s="69" customFormat="1" hidden="1" outlineLevel="1" x14ac:dyDescent="0.25">
      <c r="A218" s="71" t="s">
        <v>1151</v>
      </c>
      <c r="B218" s="89" t="s">
        <v>244</v>
      </c>
      <c r="C218" s="76"/>
      <c r="D218" s="71"/>
      <c r="E218" s="76"/>
      <c r="F218" s="76"/>
      <c r="G218" s="70"/>
    </row>
    <row r="219" spans="1:8" s="69" customFormat="1" hidden="1" outlineLevel="1" x14ac:dyDescent="0.25">
      <c r="A219" s="71" t="s">
        <v>1152</v>
      </c>
      <c r="B219" s="89" t="s">
        <v>245</v>
      </c>
      <c r="C219" s="76"/>
      <c r="D219" s="71"/>
      <c r="E219" s="76"/>
      <c r="F219" s="76"/>
      <c r="G219" s="70"/>
    </row>
    <row r="220" spans="1:8" s="69" customFormat="1" hidden="1" outlineLevel="1" x14ac:dyDescent="0.25">
      <c r="A220" s="71" t="s">
        <v>1153</v>
      </c>
      <c r="B220" s="89" t="s">
        <v>246</v>
      </c>
      <c r="C220" s="76"/>
      <c r="D220" s="71"/>
      <c r="E220" s="76"/>
      <c r="F220" s="76"/>
      <c r="G220" s="70"/>
    </row>
    <row r="221" spans="1:8" s="69" customFormat="1" hidden="1" outlineLevel="1" x14ac:dyDescent="0.25">
      <c r="A221" s="71" t="s">
        <v>1154</v>
      </c>
      <c r="B221" s="89" t="s">
        <v>188</v>
      </c>
      <c r="C221" s="76"/>
      <c r="D221" s="71"/>
      <c r="E221" s="76"/>
      <c r="F221" s="76"/>
      <c r="G221" s="70"/>
    </row>
    <row r="222" spans="1:8" s="69" customFormat="1" hidden="1" outlineLevel="1" x14ac:dyDescent="0.25">
      <c r="A222" s="71" t="s">
        <v>1155</v>
      </c>
      <c r="B222" s="89" t="s">
        <v>188</v>
      </c>
      <c r="C222" s="76"/>
      <c r="D222" s="71"/>
      <c r="E222" s="76"/>
      <c r="F222" s="76"/>
      <c r="G222" s="70"/>
    </row>
    <row r="223" spans="1:8" s="69" customFormat="1" hidden="1" outlineLevel="1" x14ac:dyDescent="0.25">
      <c r="A223" s="71" t="s">
        <v>1156</v>
      </c>
      <c r="B223" s="89" t="s">
        <v>188</v>
      </c>
      <c r="C223" s="76"/>
      <c r="D223" s="71"/>
      <c r="E223" s="76"/>
      <c r="F223" s="76"/>
      <c r="G223" s="70"/>
    </row>
    <row r="224" spans="1:8" s="69" customFormat="1" hidden="1" outlineLevel="1" x14ac:dyDescent="0.25">
      <c r="A224" s="71" t="s">
        <v>1157</v>
      </c>
      <c r="B224" s="89" t="s">
        <v>188</v>
      </c>
      <c r="C224" s="76"/>
      <c r="D224" s="71"/>
      <c r="E224" s="76"/>
      <c r="F224" s="76"/>
      <c r="G224" s="70"/>
    </row>
    <row r="225" spans="1:8" s="69" customFormat="1" hidden="1" outlineLevel="1" x14ac:dyDescent="0.25">
      <c r="A225" s="71" t="s">
        <v>1158</v>
      </c>
      <c r="B225" s="89" t="s">
        <v>188</v>
      </c>
      <c r="C225" s="76"/>
      <c r="D225" s="71"/>
      <c r="E225" s="76"/>
      <c r="F225" s="76"/>
      <c r="G225" s="70"/>
    </row>
    <row r="226" spans="1:8" s="69" customFormat="1" hidden="1" outlineLevel="1" x14ac:dyDescent="0.25">
      <c r="A226" s="71" t="s">
        <v>1159</v>
      </c>
      <c r="B226" s="89" t="s">
        <v>188</v>
      </c>
      <c r="C226" s="76"/>
      <c r="D226" s="71"/>
      <c r="E226" s="76"/>
      <c r="F226" s="76"/>
      <c r="G226" s="70"/>
    </row>
    <row r="227" spans="1:8" ht="15" customHeight="1" collapsed="1" x14ac:dyDescent="0.25">
      <c r="A227" s="77"/>
      <c r="B227" s="43" t="s">
        <v>74</v>
      </c>
      <c r="C227" s="170" t="s">
        <v>176</v>
      </c>
      <c r="D227" s="40"/>
      <c r="E227" s="39"/>
      <c r="F227" s="40"/>
      <c r="G227" s="42"/>
      <c r="H227" s="69"/>
    </row>
    <row r="228" spans="1:8" x14ac:dyDescent="0.25">
      <c r="A228" s="71" t="s">
        <v>1160</v>
      </c>
      <c r="B228" s="137" t="s">
        <v>33</v>
      </c>
      <c r="C228" s="184">
        <v>0.93354601361446454</v>
      </c>
      <c r="E228" s="3"/>
      <c r="F228" s="3"/>
      <c r="H228" s="69"/>
    </row>
    <row r="229" spans="1:8" x14ac:dyDescent="0.25">
      <c r="A229" s="71" t="s">
        <v>1161</v>
      </c>
      <c r="B229" s="137" t="s">
        <v>34</v>
      </c>
      <c r="C229" s="184">
        <v>6.6453986385535735E-2</v>
      </c>
      <c r="E229" s="3"/>
      <c r="F229" s="3"/>
      <c r="H229" s="69"/>
    </row>
    <row r="230" spans="1:8" x14ac:dyDescent="0.25">
      <c r="A230" s="71" t="s">
        <v>1162</v>
      </c>
      <c r="B230" s="137" t="s">
        <v>2</v>
      </c>
      <c r="C230" s="184">
        <v>0</v>
      </c>
      <c r="E230" s="3"/>
      <c r="F230" s="3"/>
      <c r="H230" s="69"/>
    </row>
    <row r="231" spans="1:8" s="69" customFormat="1" hidden="1" outlineLevel="1" x14ac:dyDescent="0.25">
      <c r="A231" s="71" t="s">
        <v>1163</v>
      </c>
      <c r="B231" s="71"/>
      <c r="C231" s="71"/>
      <c r="D231" s="71"/>
      <c r="E231" s="70"/>
      <c r="F231" s="70"/>
      <c r="G231" s="70"/>
    </row>
    <row r="232" spans="1:8" s="69" customFormat="1" hidden="1" outlineLevel="1" x14ac:dyDescent="0.25">
      <c r="A232" s="71" t="s">
        <v>1164</v>
      </c>
      <c r="B232" s="71"/>
      <c r="C232" s="71"/>
      <c r="D232" s="71"/>
      <c r="E232" s="70"/>
      <c r="F232" s="70"/>
      <c r="G232" s="70"/>
    </row>
    <row r="233" spans="1:8" s="69" customFormat="1" hidden="1" outlineLevel="1" x14ac:dyDescent="0.25">
      <c r="A233" s="71" t="s">
        <v>1165</v>
      </c>
      <c r="B233" s="71"/>
      <c r="C233" s="71"/>
      <c r="D233" s="71"/>
      <c r="E233" s="70"/>
      <c r="F233" s="70"/>
      <c r="G233" s="70"/>
    </row>
    <row r="234" spans="1:8" s="69" customFormat="1" hidden="1" outlineLevel="1" x14ac:dyDescent="0.25">
      <c r="A234" s="71" t="s">
        <v>1166</v>
      </c>
      <c r="B234" s="71"/>
      <c r="C234" s="71"/>
      <c r="D234" s="71"/>
      <c r="E234" s="70"/>
      <c r="F234" s="70"/>
      <c r="G234" s="70"/>
    </row>
    <row r="235" spans="1:8" s="69" customFormat="1" hidden="1" outlineLevel="1" x14ac:dyDescent="0.25">
      <c r="A235" s="71" t="s">
        <v>1167</v>
      </c>
      <c r="B235" s="71"/>
      <c r="C235" s="71"/>
      <c r="D235" s="71"/>
      <c r="E235" s="70"/>
      <c r="F235" s="70"/>
      <c r="G235" s="70"/>
    </row>
    <row r="236" spans="1:8" s="69" customFormat="1" hidden="1" outlineLevel="1" x14ac:dyDescent="0.25">
      <c r="A236" s="71" t="s">
        <v>1168</v>
      </c>
      <c r="B236" s="71"/>
      <c r="C236" s="71"/>
      <c r="D236" s="71"/>
      <c r="E236" s="70"/>
      <c r="F236" s="70"/>
      <c r="G236" s="70"/>
    </row>
    <row r="237" spans="1:8" s="69" customFormat="1" ht="18.75" collapsed="1" x14ac:dyDescent="0.25">
      <c r="A237" s="46"/>
      <c r="B237" s="49" t="s">
        <v>277</v>
      </c>
      <c r="C237" s="46"/>
      <c r="D237" s="46"/>
      <c r="E237" s="46"/>
      <c r="F237" s="47"/>
      <c r="G237" s="47"/>
    </row>
    <row r="238" spans="1:8" s="69" customFormat="1" ht="15" customHeight="1" x14ac:dyDescent="0.25">
      <c r="A238" s="77"/>
      <c r="B238" s="79" t="s">
        <v>101</v>
      </c>
      <c r="C238" s="77" t="s">
        <v>184</v>
      </c>
      <c r="D238" s="77" t="s">
        <v>64</v>
      </c>
      <c r="E238" s="77"/>
      <c r="F238" s="77" t="s">
        <v>177</v>
      </c>
      <c r="G238" s="77" t="s">
        <v>182</v>
      </c>
    </row>
    <row r="239" spans="1:8" s="56" customFormat="1" x14ac:dyDescent="0.25">
      <c r="A239" s="71" t="s">
        <v>1169</v>
      </c>
      <c r="B239" s="137" t="s">
        <v>117</v>
      </c>
      <c r="C239" s="157">
        <v>191.9131906947101</v>
      </c>
      <c r="D239" s="164">
        <v>121288</v>
      </c>
      <c r="E239" s="60"/>
      <c r="F239" s="51"/>
      <c r="G239" s="51"/>
      <c r="H239" s="69"/>
    </row>
    <row r="240" spans="1:8" s="56" customFormat="1" x14ac:dyDescent="0.25">
      <c r="A240" s="60"/>
      <c r="B240" s="137"/>
      <c r="C240" s="137"/>
      <c r="D240" s="60"/>
      <c r="E240" s="60"/>
      <c r="F240" s="51"/>
      <c r="G240" s="51"/>
      <c r="H240" s="69"/>
    </row>
    <row r="241" spans="1:8" s="56" customFormat="1" x14ac:dyDescent="0.25">
      <c r="A241" s="71"/>
      <c r="B241" s="137" t="s">
        <v>185</v>
      </c>
      <c r="C241" s="137"/>
      <c r="D241" s="60"/>
      <c r="E241" s="60"/>
      <c r="F241" s="51"/>
      <c r="G241" s="51"/>
      <c r="H241" s="69"/>
    </row>
    <row r="242" spans="1:8" s="56" customFormat="1" x14ac:dyDescent="0.25">
      <c r="A242" s="71" t="s">
        <v>1170</v>
      </c>
      <c r="B242" s="149" t="s">
        <v>601</v>
      </c>
      <c r="C242" s="151">
        <v>3619.04616579</v>
      </c>
      <c r="D242" s="151">
        <v>84955</v>
      </c>
      <c r="E242" s="60"/>
      <c r="F242" s="167">
        <v>0.15547890110525872</v>
      </c>
      <c r="G242" s="167">
        <v>0.70044027438823298</v>
      </c>
      <c r="H242" s="69"/>
    </row>
    <row r="243" spans="1:8" s="56" customFormat="1" x14ac:dyDescent="0.25">
      <c r="A243" s="71" t="s">
        <v>1171</v>
      </c>
      <c r="B243" s="149" t="s">
        <v>602</v>
      </c>
      <c r="C243" s="151">
        <v>2963.9237155700002</v>
      </c>
      <c r="D243" s="151">
        <v>21030</v>
      </c>
      <c r="E243" s="60"/>
      <c r="F243" s="167">
        <v>0.12733399386079541</v>
      </c>
      <c r="G243" s="167">
        <v>0.1733889585119715</v>
      </c>
      <c r="H243" s="69"/>
    </row>
    <row r="244" spans="1:8" s="56" customFormat="1" x14ac:dyDescent="0.25">
      <c r="A244" s="137" t="s">
        <v>1172</v>
      </c>
      <c r="B244" s="149" t="s">
        <v>603</v>
      </c>
      <c r="C244" s="151">
        <v>1477.02146156</v>
      </c>
      <c r="D244" s="151">
        <v>5998</v>
      </c>
      <c r="E244" s="60"/>
      <c r="F244" s="167">
        <v>6.3454751122828709E-2</v>
      </c>
      <c r="G244" s="167">
        <v>4.945254270826463E-2</v>
      </c>
      <c r="H244" s="69"/>
    </row>
    <row r="245" spans="1:8" s="56" customFormat="1" x14ac:dyDescent="0.25">
      <c r="A245" s="137" t="s">
        <v>1173</v>
      </c>
      <c r="B245" s="149" t="s">
        <v>604</v>
      </c>
      <c r="C245" s="151">
        <v>1523.6305781800002</v>
      </c>
      <c r="D245" s="151">
        <v>3963</v>
      </c>
      <c r="E245" s="60"/>
      <c r="F245" s="167">
        <v>6.5457139017756974E-2</v>
      </c>
      <c r="G245" s="167">
        <v>3.2674295890772379E-2</v>
      </c>
      <c r="H245" s="69"/>
    </row>
    <row r="246" spans="1:8" s="56" customFormat="1" x14ac:dyDescent="0.25">
      <c r="A246" s="137" t="s">
        <v>1174</v>
      </c>
      <c r="B246" s="149" t="s">
        <v>605</v>
      </c>
      <c r="C246" s="151">
        <v>1892.4375867399999</v>
      </c>
      <c r="D246" s="151">
        <v>2677</v>
      </c>
      <c r="E246" s="60"/>
      <c r="F246" s="167">
        <v>8.1301564809520652E-2</v>
      </c>
      <c r="G246" s="167">
        <v>2.207143328276499E-2</v>
      </c>
      <c r="H246" s="69"/>
    </row>
    <row r="247" spans="1:8" s="56" customFormat="1" x14ac:dyDescent="0.25">
      <c r="A247" s="137" t="s">
        <v>1175</v>
      </c>
      <c r="B247" s="149" t="s">
        <v>606</v>
      </c>
      <c r="C247" s="151">
        <v>11800.707565139999</v>
      </c>
      <c r="D247" s="151">
        <v>2665</v>
      </c>
      <c r="E247" s="60"/>
      <c r="F247" s="167">
        <v>0.50697365008383943</v>
      </c>
      <c r="G247" s="167">
        <v>2.1972495217993535E-2</v>
      </c>
      <c r="H247" s="69"/>
    </row>
    <row r="248" spans="1:8" s="56" customFormat="1" x14ac:dyDescent="0.25">
      <c r="A248" s="137" t="s">
        <v>1176</v>
      </c>
      <c r="B248" s="59" t="s">
        <v>1</v>
      </c>
      <c r="C248" s="166">
        <v>23276.767072980001</v>
      </c>
      <c r="D248" s="166">
        <v>121288</v>
      </c>
      <c r="E248" s="61"/>
      <c r="F248" s="66">
        <v>0.99999999999999989</v>
      </c>
      <c r="G248" s="66">
        <v>0.99999999999999989</v>
      </c>
      <c r="H248" s="69"/>
    </row>
    <row r="249" spans="1:8" s="69" customFormat="1" ht="15" customHeight="1" x14ac:dyDescent="0.25">
      <c r="A249" s="77"/>
      <c r="B249" s="79" t="s">
        <v>380</v>
      </c>
      <c r="C249" s="77" t="s">
        <v>184</v>
      </c>
      <c r="D249" s="77" t="s">
        <v>64</v>
      </c>
      <c r="E249" s="77"/>
      <c r="F249" s="77" t="s">
        <v>177</v>
      </c>
      <c r="G249" s="77" t="s">
        <v>182</v>
      </c>
    </row>
    <row r="250" spans="1:8" s="56" customFormat="1" x14ac:dyDescent="0.25">
      <c r="A250" s="71" t="s">
        <v>1177</v>
      </c>
      <c r="B250" s="57" t="s">
        <v>169</v>
      </c>
      <c r="C250" s="141">
        <v>0.55031390501354605</v>
      </c>
      <c r="D250" s="137"/>
      <c r="E250" s="57"/>
      <c r="F250" s="57"/>
      <c r="G250" s="57"/>
      <c r="H250" s="69"/>
    </row>
    <row r="251" spans="1:8" s="56" customFormat="1" x14ac:dyDescent="0.25">
      <c r="A251" s="71"/>
      <c r="B251" s="57"/>
      <c r="C251" s="57"/>
      <c r="D251" s="57"/>
      <c r="E251" s="57"/>
      <c r="F251" s="57"/>
      <c r="G251" s="57"/>
      <c r="H251" s="69"/>
    </row>
    <row r="252" spans="1:8" s="69" customFormat="1" x14ac:dyDescent="0.25">
      <c r="A252" s="71"/>
      <c r="B252" s="133" t="s">
        <v>370</v>
      </c>
      <c r="C252" s="71"/>
      <c r="D252" s="71"/>
      <c r="E252" s="71"/>
      <c r="F252" s="71"/>
      <c r="G252" s="71"/>
    </row>
    <row r="253" spans="1:8" s="69" customFormat="1" x14ac:dyDescent="0.25">
      <c r="A253" s="71" t="s">
        <v>1178</v>
      </c>
      <c r="B253" s="71" t="s">
        <v>204</v>
      </c>
      <c r="C253" s="151">
        <v>7629.3615448700002</v>
      </c>
      <c r="D253" s="151">
        <v>0</v>
      </c>
      <c r="E253" s="71"/>
      <c r="F253" s="64">
        <v>0.32776723335115859</v>
      </c>
      <c r="G253" s="64" t="s">
        <v>1608</v>
      </c>
    </row>
    <row r="254" spans="1:8" s="69" customFormat="1" x14ac:dyDescent="0.25">
      <c r="A254" s="71" t="s">
        <v>1179</v>
      </c>
      <c r="B254" s="71" t="s">
        <v>206</v>
      </c>
      <c r="C254" s="151">
        <v>4041.4914865999999</v>
      </c>
      <c r="D254" s="151">
        <v>0</v>
      </c>
      <c r="E254" s="71"/>
      <c r="F254" s="64">
        <v>0.17362769812185044</v>
      </c>
      <c r="G254" s="64" t="s">
        <v>1608</v>
      </c>
    </row>
    <row r="255" spans="1:8" s="69" customFormat="1" x14ac:dyDescent="0.25">
      <c r="A255" s="137" t="s">
        <v>1180</v>
      </c>
      <c r="B255" s="71" t="s">
        <v>207</v>
      </c>
      <c r="C255" s="151">
        <v>3898.5038984000003</v>
      </c>
      <c r="D255" s="151">
        <v>0</v>
      </c>
      <c r="E255" s="71"/>
      <c r="F255" s="64">
        <v>0.16748476651319152</v>
      </c>
      <c r="G255" s="64" t="s">
        <v>1608</v>
      </c>
    </row>
    <row r="256" spans="1:8" s="69" customFormat="1" x14ac:dyDescent="0.25">
      <c r="A256" s="137" t="s">
        <v>1181</v>
      </c>
      <c r="B256" s="71" t="s">
        <v>208</v>
      </c>
      <c r="C256" s="151">
        <v>2331.1913163299996</v>
      </c>
      <c r="D256" s="151">
        <v>0</v>
      </c>
      <c r="E256" s="71"/>
      <c r="F256" s="64">
        <v>0.10015099214684668</v>
      </c>
      <c r="G256" s="64" t="s">
        <v>1608</v>
      </c>
    </row>
    <row r="257" spans="1:8" s="69" customFormat="1" x14ac:dyDescent="0.25">
      <c r="A257" s="137" t="s">
        <v>1182</v>
      </c>
      <c r="B257" s="71" t="s">
        <v>209</v>
      </c>
      <c r="C257" s="151">
        <v>1583.1097871400002</v>
      </c>
      <c r="D257" s="151">
        <v>0</v>
      </c>
      <c r="E257" s="71"/>
      <c r="F257" s="64">
        <v>6.8012442714937685E-2</v>
      </c>
      <c r="G257" s="64" t="s">
        <v>1608</v>
      </c>
    </row>
    <row r="258" spans="1:8" s="69" customFormat="1" x14ac:dyDescent="0.25">
      <c r="A258" s="137" t="s">
        <v>1183</v>
      </c>
      <c r="B258" s="71" t="s">
        <v>210</v>
      </c>
      <c r="C258" s="151">
        <v>836.14510940999992</v>
      </c>
      <c r="D258" s="151">
        <v>0</v>
      </c>
      <c r="E258" s="71"/>
      <c r="F258" s="64">
        <v>3.5921874665344265E-2</v>
      </c>
      <c r="G258" s="64" t="s">
        <v>1608</v>
      </c>
    </row>
    <row r="259" spans="1:8" s="69" customFormat="1" x14ac:dyDescent="0.25">
      <c r="A259" s="137" t="s">
        <v>1184</v>
      </c>
      <c r="B259" s="71" t="s">
        <v>211</v>
      </c>
      <c r="C259" s="151">
        <v>977.16528429000005</v>
      </c>
      <c r="D259" s="151">
        <v>0</v>
      </c>
      <c r="E259" s="71"/>
      <c r="F259" s="64">
        <v>4.1980283654782423E-2</v>
      </c>
      <c r="G259" s="64" t="s">
        <v>1608</v>
      </c>
    </row>
    <row r="260" spans="1:8" s="69" customFormat="1" x14ac:dyDescent="0.25">
      <c r="A260" s="137" t="s">
        <v>1185</v>
      </c>
      <c r="B260" s="71" t="s">
        <v>205</v>
      </c>
      <c r="C260" s="151">
        <v>1979.7986459399997</v>
      </c>
      <c r="D260" s="151">
        <v>0</v>
      </c>
      <c r="E260" s="71"/>
      <c r="F260" s="64">
        <v>8.5054708831888329E-2</v>
      </c>
      <c r="G260" s="64" t="s">
        <v>1608</v>
      </c>
    </row>
    <row r="261" spans="1:8" s="69" customFormat="1" x14ac:dyDescent="0.25">
      <c r="A261" s="137" t="s">
        <v>1186</v>
      </c>
      <c r="B261" s="74" t="s">
        <v>1</v>
      </c>
      <c r="C261" s="166">
        <v>23276.767072980001</v>
      </c>
      <c r="D261" s="166">
        <v>0</v>
      </c>
      <c r="E261" s="71"/>
      <c r="F261" s="76">
        <v>1</v>
      </c>
      <c r="G261" s="76">
        <v>0</v>
      </c>
    </row>
    <row r="262" spans="1:8" s="69" customFormat="1" hidden="1" outlineLevel="1" x14ac:dyDescent="0.25">
      <c r="A262" s="137" t="s">
        <v>1187</v>
      </c>
      <c r="B262" s="89" t="s">
        <v>212</v>
      </c>
      <c r="C262" s="71"/>
      <c r="D262" s="71"/>
      <c r="E262" s="71"/>
      <c r="F262" s="64">
        <v>0</v>
      </c>
      <c r="G262" s="64" t="s">
        <v>1608</v>
      </c>
    </row>
    <row r="263" spans="1:8" s="69" customFormat="1" hidden="1" outlineLevel="1" x14ac:dyDescent="0.25">
      <c r="A263" s="137" t="s">
        <v>1188</v>
      </c>
      <c r="B263" s="89" t="s">
        <v>213</v>
      </c>
      <c r="C263" s="71"/>
      <c r="D263" s="71"/>
      <c r="E263" s="71"/>
      <c r="F263" s="64">
        <v>0</v>
      </c>
      <c r="G263" s="64" t="s">
        <v>1608</v>
      </c>
    </row>
    <row r="264" spans="1:8" s="69" customFormat="1" hidden="1" outlineLevel="1" x14ac:dyDescent="0.25">
      <c r="A264" s="137" t="s">
        <v>1189</v>
      </c>
      <c r="B264" s="89" t="s">
        <v>214</v>
      </c>
      <c r="C264" s="71"/>
      <c r="D264" s="71"/>
      <c r="E264" s="71"/>
      <c r="F264" s="64">
        <v>0</v>
      </c>
      <c r="G264" s="64" t="s">
        <v>1608</v>
      </c>
    </row>
    <row r="265" spans="1:8" s="69" customFormat="1" hidden="1" outlineLevel="1" x14ac:dyDescent="0.25">
      <c r="A265" s="137" t="s">
        <v>1190</v>
      </c>
      <c r="B265" s="89" t="s">
        <v>215</v>
      </c>
      <c r="C265" s="71"/>
      <c r="D265" s="71"/>
      <c r="E265" s="71"/>
      <c r="F265" s="64">
        <v>0</v>
      </c>
      <c r="G265" s="64" t="s">
        <v>1608</v>
      </c>
    </row>
    <row r="266" spans="1:8" s="69" customFormat="1" hidden="1" outlineLevel="1" x14ac:dyDescent="0.25">
      <c r="A266" s="137" t="s">
        <v>1191</v>
      </c>
      <c r="B266" s="89" t="s">
        <v>216</v>
      </c>
      <c r="C266" s="71"/>
      <c r="D266" s="71"/>
      <c r="E266" s="71"/>
      <c r="F266" s="64">
        <v>0</v>
      </c>
      <c r="G266" s="64" t="s">
        <v>1608</v>
      </c>
    </row>
    <row r="267" spans="1:8" s="69" customFormat="1" hidden="1" outlineLevel="1" x14ac:dyDescent="0.25">
      <c r="A267" s="137" t="s">
        <v>1192</v>
      </c>
      <c r="B267" s="89" t="s">
        <v>217</v>
      </c>
      <c r="C267" s="71"/>
      <c r="D267" s="71"/>
      <c r="E267" s="71"/>
      <c r="F267" s="64">
        <v>0</v>
      </c>
      <c r="G267" s="64" t="s">
        <v>1608</v>
      </c>
    </row>
    <row r="268" spans="1:8" s="69" customFormat="1" hidden="1" outlineLevel="1" x14ac:dyDescent="0.25">
      <c r="A268" s="137" t="s">
        <v>1193</v>
      </c>
      <c r="B268" s="89"/>
      <c r="C268" s="71"/>
      <c r="D268" s="71"/>
      <c r="E268" s="71"/>
      <c r="F268" s="64"/>
      <c r="G268" s="64"/>
    </row>
    <row r="269" spans="1:8" s="69" customFormat="1" hidden="1" outlineLevel="1" x14ac:dyDescent="0.25">
      <c r="A269" s="137" t="s">
        <v>1194</v>
      </c>
      <c r="B269" s="89"/>
      <c r="C269" s="71"/>
      <c r="D269" s="71"/>
      <c r="E269" s="71"/>
      <c r="F269" s="64"/>
      <c r="G269" s="64"/>
    </row>
    <row r="270" spans="1:8" s="69" customFormat="1" hidden="1" outlineLevel="1" x14ac:dyDescent="0.25">
      <c r="A270" s="137" t="s">
        <v>1195</v>
      </c>
      <c r="B270" s="89"/>
      <c r="C270" s="71"/>
      <c r="D270" s="71"/>
      <c r="E270" s="71"/>
      <c r="F270" s="76"/>
      <c r="G270" s="76"/>
    </row>
    <row r="271" spans="1:8" s="69" customFormat="1" ht="15" customHeight="1" collapsed="1" x14ac:dyDescent="0.25">
      <c r="A271" s="77"/>
      <c r="B271" s="79" t="s">
        <v>373</v>
      </c>
      <c r="C271" s="77" t="s">
        <v>184</v>
      </c>
      <c r="D271" s="77" t="s">
        <v>64</v>
      </c>
      <c r="E271" s="77"/>
      <c r="F271" s="77" t="s">
        <v>177</v>
      </c>
      <c r="G271" s="77" t="s">
        <v>182</v>
      </c>
    </row>
    <row r="272" spans="1:8" s="56" customFormat="1" x14ac:dyDescent="0.25">
      <c r="A272" s="71" t="s">
        <v>1196</v>
      </c>
      <c r="B272" s="57" t="s">
        <v>169</v>
      </c>
      <c r="C272" s="141" t="s">
        <v>319</v>
      </c>
      <c r="D272" s="137"/>
      <c r="E272" s="57"/>
      <c r="F272" s="57"/>
      <c r="G272" s="57"/>
      <c r="H272" s="69"/>
    </row>
    <row r="273" spans="1:8" s="56" customFormat="1" x14ac:dyDescent="0.25">
      <c r="A273" s="71"/>
      <c r="B273" s="57"/>
      <c r="C273" s="71"/>
      <c r="D273" s="71"/>
      <c r="E273" s="57"/>
      <c r="F273" s="57"/>
      <c r="G273" s="57"/>
      <c r="H273" s="69"/>
    </row>
    <row r="274" spans="1:8" s="69" customFormat="1" x14ac:dyDescent="0.25">
      <c r="A274" s="71"/>
      <c r="B274" s="133" t="s">
        <v>370</v>
      </c>
      <c r="C274" s="71"/>
      <c r="D274" s="71"/>
      <c r="E274" s="71"/>
      <c r="F274" s="71"/>
      <c r="G274" s="71"/>
    </row>
    <row r="275" spans="1:8" s="69" customFormat="1" x14ac:dyDescent="0.25">
      <c r="A275" s="71" t="s">
        <v>1197</v>
      </c>
      <c r="B275" s="137" t="s">
        <v>204</v>
      </c>
      <c r="C275" s="137" t="s">
        <v>223</v>
      </c>
      <c r="D275" s="137" t="s">
        <v>319</v>
      </c>
      <c r="E275" s="71"/>
      <c r="F275" s="64" t="s">
        <v>1608</v>
      </c>
      <c r="G275" s="64" t="s">
        <v>1608</v>
      </c>
    </row>
    <row r="276" spans="1:8" s="69" customFormat="1" x14ac:dyDescent="0.25">
      <c r="A276" s="71" t="s">
        <v>1198</v>
      </c>
      <c r="B276" s="137" t="s">
        <v>206</v>
      </c>
      <c r="C276" s="137" t="s">
        <v>223</v>
      </c>
      <c r="D276" s="137" t="s">
        <v>319</v>
      </c>
      <c r="E276" s="71"/>
      <c r="F276" s="64" t="s">
        <v>1608</v>
      </c>
      <c r="G276" s="64" t="s">
        <v>1608</v>
      </c>
    </row>
    <row r="277" spans="1:8" s="69" customFormat="1" x14ac:dyDescent="0.25">
      <c r="A277" s="137" t="s">
        <v>1199</v>
      </c>
      <c r="B277" s="137" t="s">
        <v>207</v>
      </c>
      <c r="C277" s="137" t="s">
        <v>223</v>
      </c>
      <c r="D277" s="137" t="s">
        <v>319</v>
      </c>
      <c r="E277" s="71"/>
      <c r="F277" s="64" t="s">
        <v>1608</v>
      </c>
      <c r="G277" s="64" t="s">
        <v>1608</v>
      </c>
    </row>
    <row r="278" spans="1:8" s="69" customFormat="1" x14ac:dyDescent="0.25">
      <c r="A278" s="137" t="s">
        <v>1200</v>
      </c>
      <c r="B278" s="137" t="s">
        <v>208</v>
      </c>
      <c r="C278" s="137" t="s">
        <v>223</v>
      </c>
      <c r="D278" s="137" t="s">
        <v>319</v>
      </c>
      <c r="E278" s="71"/>
      <c r="F278" s="64" t="s">
        <v>1608</v>
      </c>
      <c r="G278" s="64" t="s">
        <v>1608</v>
      </c>
    </row>
    <row r="279" spans="1:8" s="69" customFormat="1" x14ac:dyDescent="0.25">
      <c r="A279" s="137" t="s">
        <v>1201</v>
      </c>
      <c r="B279" s="137" t="s">
        <v>209</v>
      </c>
      <c r="C279" s="137" t="s">
        <v>223</v>
      </c>
      <c r="D279" s="137" t="s">
        <v>319</v>
      </c>
      <c r="E279" s="71"/>
      <c r="F279" s="64" t="s">
        <v>1608</v>
      </c>
      <c r="G279" s="64" t="s">
        <v>1608</v>
      </c>
    </row>
    <row r="280" spans="1:8" s="69" customFormat="1" x14ac:dyDescent="0.25">
      <c r="A280" s="137" t="s">
        <v>1202</v>
      </c>
      <c r="B280" s="137" t="s">
        <v>210</v>
      </c>
      <c r="C280" s="137" t="s">
        <v>223</v>
      </c>
      <c r="D280" s="137" t="s">
        <v>319</v>
      </c>
      <c r="E280" s="71"/>
      <c r="F280" s="64" t="s">
        <v>1608</v>
      </c>
      <c r="G280" s="64" t="s">
        <v>1608</v>
      </c>
    </row>
    <row r="281" spans="1:8" s="69" customFormat="1" x14ac:dyDescent="0.25">
      <c r="A281" s="137" t="s">
        <v>1203</v>
      </c>
      <c r="B281" s="137" t="s">
        <v>211</v>
      </c>
      <c r="C281" s="137" t="s">
        <v>223</v>
      </c>
      <c r="D281" s="137" t="s">
        <v>319</v>
      </c>
      <c r="E281" s="71"/>
      <c r="F281" s="64" t="s">
        <v>1608</v>
      </c>
      <c r="G281" s="64" t="s">
        <v>1608</v>
      </c>
    </row>
    <row r="282" spans="1:8" s="69" customFormat="1" x14ac:dyDescent="0.25">
      <c r="A282" s="137" t="s">
        <v>1204</v>
      </c>
      <c r="B282" s="137" t="s">
        <v>205</v>
      </c>
      <c r="C282" s="137" t="s">
        <v>223</v>
      </c>
      <c r="D282" s="137" t="s">
        <v>319</v>
      </c>
      <c r="E282" s="71"/>
      <c r="F282" s="64" t="s">
        <v>1608</v>
      </c>
      <c r="G282" s="64" t="s">
        <v>1608</v>
      </c>
    </row>
    <row r="283" spans="1:8" s="69" customFormat="1" x14ac:dyDescent="0.25">
      <c r="A283" s="137" t="s">
        <v>1205</v>
      </c>
      <c r="B283" s="74" t="s">
        <v>1</v>
      </c>
      <c r="C283" s="71">
        <v>0</v>
      </c>
      <c r="D283" s="71">
        <v>0</v>
      </c>
      <c r="E283" s="71"/>
      <c r="F283" s="76">
        <v>0</v>
      </c>
      <c r="G283" s="76">
        <v>0</v>
      </c>
    </row>
    <row r="284" spans="1:8" s="69" customFormat="1" hidden="1" outlineLevel="1" x14ac:dyDescent="0.25">
      <c r="A284" s="71" t="s">
        <v>1206</v>
      </c>
      <c r="B284" s="89" t="s">
        <v>212</v>
      </c>
      <c r="C284" s="71"/>
      <c r="D284" s="71"/>
      <c r="E284" s="71"/>
      <c r="F284" s="64" t="s">
        <v>1608</v>
      </c>
      <c r="G284" s="64" t="s">
        <v>1608</v>
      </c>
    </row>
    <row r="285" spans="1:8" s="69" customFormat="1" hidden="1" outlineLevel="1" x14ac:dyDescent="0.25">
      <c r="A285" s="71" t="s">
        <v>1207</v>
      </c>
      <c r="B285" s="89" t="s">
        <v>213</v>
      </c>
      <c r="C285" s="71"/>
      <c r="D285" s="71"/>
      <c r="E285" s="71"/>
      <c r="F285" s="64" t="s">
        <v>1608</v>
      </c>
      <c r="G285" s="64" t="s">
        <v>1608</v>
      </c>
    </row>
    <row r="286" spans="1:8" s="69" customFormat="1" hidden="1" outlineLevel="1" x14ac:dyDescent="0.25">
      <c r="A286" s="71" t="s">
        <v>1208</v>
      </c>
      <c r="B286" s="89" t="s">
        <v>214</v>
      </c>
      <c r="C286" s="71"/>
      <c r="D286" s="71"/>
      <c r="E286" s="71"/>
      <c r="F286" s="64" t="s">
        <v>1608</v>
      </c>
      <c r="G286" s="64" t="s">
        <v>1608</v>
      </c>
    </row>
    <row r="287" spans="1:8" s="69" customFormat="1" hidden="1" outlineLevel="1" x14ac:dyDescent="0.25">
      <c r="A287" s="71" t="s">
        <v>1209</v>
      </c>
      <c r="B287" s="89" t="s">
        <v>215</v>
      </c>
      <c r="C287" s="71"/>
      <c r="D287" s="71"/>
      <c r="E287" s="71"/>
      <c r="F287" s="64" t="s">
        <v>1608</v>
      </c>
      <c r="G287" s="64" t="s">
        <v>1608</v>
      </c>
    </row>
    <row r="288" spans="1:8" s="69" customFormat="1" hidden="1" outlineLevel="1" x14ac:dyDescent="0.25">
      <c r="A288" s="71" t="s">
        <v>1210</v>
      </c>
      <c r="B288" s="89" t="s">
        <v>216</v>
      </c>
      <c r="C288" s="71"/>
      <c r="D288" s="71"/>
      <c r="E288" s="71"/>
      <c r="F288" s="64" t="s">
        <v>1608</v>
      </c>
      <c r="G288" s="64" t="s">
        <v>1608</v>
      </c>
    </row>
    <row r="289" spans="1:8" s="69" customFormat="1" hidden="1" outlineLevel="1" x14ac:dyDescent="0.25">
      <c r="A289" s="71" t="s">
        <v>1211</v>
      </c>
      <c r="B289" s="89" t="s">
        <v>217</v>
      </c>
      <c r="C289" s="71"/>
      <c r="D289" s="71"/>
      <c r="E289" s="71"/>
      <c r="F289" s="64" t="s">
        <v>1608</v>
      </c>
      <c r="G289" s="64" t="s">
        <v>1608</v>
      </c>
    </row>
    <row r="290" spans="1:8" s="69" customFormat="1" hidden="1" outlineLevel="1" x14ac:dyDescent="0.25">
      <c r="A290" s="71" t="s">
        <v>1212</v>
      </c>
      <c r="B290" s="89"/>
      <c r="C290" s="71"/>
      <c r="D290" s="71"/>
      <c r="E290" s="71"/>
      <c r="F290" s="64"/>
      <c r="G290" s="64"/>
    </row>
    <row r="291" spans="1:8" s="69" customFormat="1" hidden="1" outlineLevel="1" x14ac:dyDescent="0.25">
      <c r="A291" s="71" t="s">
        <v>1213</v>
      </c>
      <c r="B291" s="89"/>
      <c r="C291" s="71"/>
      <c r="D291" s="71"/>
      <c r="E291" s="71"/>
      <c r="F291" s="64"/>
      <c r="G291" s="64"/>
    </row>
    <row r="292" spans="1:8" s="69" customFormat="1" hidden="1" outlineLevel="1" x14ac:dyDescent="0.25">
      <c r="A292" s="71" t="s">
        <v>1214</v>
      </c>
      <c r="B292" s="89"/>
      <c r="C292" s="71"/>
      <c r="D292" s="71"/>
      <c r="E292" s="71"/>
      <c r="F292" s="64"/>
      <c r="G292" s="76"/>
    </row>
    <row r="293" spans="1:8" ht="15" customHeight="1" collapsed="1" x14ac:dyDescent="0.25">
      <c r="A293" s="77"/>
      <c r="B293" s="43" t="s">
        <v>76</v>
      </c>
      <c r="C293" s="77" t="s">
        <v>170</v>
      </c>
      <c r="D293" s="40"/>
      <c r="E293" s="40"/>
      <c r="F293" s="40"/>
      <c r="G293" s="42"/>
      <c r="H293" s="69"/>
    </row>
    <row r="294" spans="1:8" x14ac:dyDescent="0.25">
      <c r="A294" s="71" t="s">
        <v>1215</v>
      </c>
      <c r="B294" s="72" t="s">
        <v>26</v>
      </c>
      <c r="C294" s="76">
        <v>0</v>
      </c>
      <c r="G294" s="5"/>
      <c r="H294" s="69"/>
    </row>
    <row r="295" spans="1:8" x14ac:dyDescent="0.25">
      <c r="A295" s="71" t="s">
        <v>1216</v>
      </c>
      <c r="B295" s="72" t="s">
        <v>27</v>
      </c>
      <c r="C295" s="76">
        <v>5.650403538886372E-2</v>
      </c>
      <c r="G295" s="5"/>
      <c r="H295" s="69"/>
    </row>
    <row r="296" spans="1:8" x14ac:dyDescent="0.25">
      <c r="A296" s="137" t="s">
        <v>1217</v>
      </c>
      <c r="B296" s="72" t="s">
        <v>171</v>
      </c>
      <c r="C296" s="76">
        <v>7.5307713677936608E-2</v>
      </c>
      <c r="G296" s="5"/>
      <c r="H296" s="69"/>
    </row>
    <row r="297" spans="1:8" x14ac:dyDescent="0.25">
      <c r="A297" s="137" t="s">
        <v>1218</v>
      </c>
      <c r="B297" s="58" t="s">
        <v>28</v>
      </c>
      <c r="C297" s="76"/>
      <c r="G297" s="5"/>
      <c r="H297" s="69"/>
    </row>
    <row r="298" spans="1:8" x14ac:dyDescent="0.25">
      <c r="A298" s="137" t="s">
        <v>1219</v>
      </c>
      <c r="B298" s="58" t="s">
        <v>95</v>
      </c>
      <c r="C298" s="76">
        <v>9.1360635008397084E-2</v>
      </c>
      <c r="G298" s="5"/>
      <c r="H298" s="69"/>
    </row>
    <row r="299" spans="1:8" s="56" customFormat="1" x14ac:dyDescent="0.25">
      <c r="A299" s="137" t="s">
        <v>1220</v>
      </c>
      <c r="B299" s="58" t="s">
        <v>160</v>
      </c>
      <c r="C299" s="76"/>
      <c r="D299" s="57"/>
      <c r="E299" s="57"/>
      <c r="F299" s="57"/>
      <c r="G299" s="57"/>
      <c r="H299" s="69"/>
    </row>
    <row r="300" spans="1:8" s="69" customFormat="1" x14ac:dyDescent="0.25">
      <c r="A300" s="137" t="s">
        <v>1221</v>
      </c>
      <c r="B300" s="72" t="s">
        <v>247</v>
      </c>
      <c r="C300" s="76">
        <v>0.18799137312240957</v>
      </c>
      <c r="D300" s="71"/>
      <c r="E300" s="71"/>
      <c r="F300" s="71"/>
      <c r="G300" s="71"/>
    </row>
    <row r="301" spans="1:8" x14ac:dyDescent="0.25">
      <c r="A301" s="137" t="s">
        <v>1222</v>
      </c>
      <c r="B301" s="58" t="s">
        <v>29</v>
      </c>
      <c r="C301" s="76">
        <v>3.9637138581886465E-2</v>
      </c>
      <c r="G301" s="5"/>
      <c r="H301" s="69"/>
    </row>
    <row r="302" spans="1:8" ht="12" customHeight="1" x14ac:dyDescent="0.25">
      <c r="A302" s="137" t="s">
        <v>1223</v>
      </c>
      <c r="B302" s="72" t="s">
        <v>248</v>
      </c>
      <c r="C302" s="76"/>
      <c r="G302" s="5"/>
      <c r="H302" s="69"/>
    </row>
    <row r="303" spans="1:8" x14ac:dyDescent="0.25">
      <c r="A303" s="137" t="s">
        <v>1224</v>
      </c>
      <c r="B303" s="58" t="s">
        <v>2</v>
      </c>
      <c r="C303" s="76">
        <v>0.54919910422050666</v>
      </c>
      <c r="G303" s="5"/>
      <c r="H303" s="69"/>
    </row>
    <row r="304" spans="1:8" s="69" customFormat="1" hidden="1" outlineLevel="1" x14ac:dyDescent="0.25">
      <c r="A304" s="137" t="s">
        <v>1225</v>
      </c>
      <c r="B304" s="89" t="s">
        <v>193</v>
      </c>
      <c r="C304" s="168">
        <v>5.650403538886372E-2</v>
      </c>
      <c r="D304" s="71"/>
      <c r="E304" s="71"/>
      <c r="F304" s="71"/>
      <c r="G304" s="71"/>
    </row>
    <row r="305" spans="1:8" s="69" customFormat="1" hidden="1" outlineLevel="1" x14ac:dyDescent="0.25">
      <c r="A305" s="137" t="s">
        <v>1226</v>
      </c>
      <c r="B305" s="89" t="s">
        <v>188</v>
      </c>
      <c r="C305" s="168">
        <v>5.650403538886372E-2</v>
      </c>
      <c r="D305" s="71"/>
      <c r="E305" s="71"/>
      <c r="F305" s="71"/>
      <c r="G305" s="71"/>
    </row>
    <row r="306" spans="1:8" s="69" customFormat="1" hidden="1" outlineLevel="1" x14ac:dyDescent="0.25">
      <c r="A306" s="137" t="s">
        <v>1227</v>
      </c>
      <c r="B306" s="89" t="s">
        <v>188</v>
      </c>
      <c r="C306" s="168">
        <v>5.650403538886372E-2</v>
      </c>
      <c r="D306" s="71"/>
      <c r="E306" s="71"/>
      <c r="F306" s="71"/>
      <c r="G306" s="71"/>
    </row>
    <row r="307" spans="1:8" s="69" customFormat="1" hidden="1" outlineLevel="1" x14ac:dyDescent="0.25">
      <c r="A307" s="137" t="s">
        <v>1228</v>
      </c>
      <c r="B307" s="89" t="s">
        <v>188</v>
      </c>
      <c r="C307" s="168">
        <v>5.650403538886372E-2</v>
      </c>
      <c r="D307" s="71"/>
      <c r="E307" s="71"/>
      <c r="F307" s="71"/>
      <c r="G307" s="71"/>
    </row>
    <row r="308" spans="1:8" s="69" customFormat="1" hidden="1" outlineLevel="1" x14ac:dyDescent="0.25">
      <c r="A308" s="137" t="s">
        <v>1229</v>
      </c>
      <c r="B308" s="89" t="s">
        <v>188</v>
      </c>
      <c r="C308" s="168">
        <v>5.650403538886372E-2</v>
      </c>
      <c r="D308" s="71"/>
      <c r="E308" s="71"/>
      <c r="F308" s="71"/>
      <c r="G308" s="71"/>
    </row>
    <row r="309" spans="1:8" s="69" customFormat="1" hidden="1" outlineLevel="1" x14ac:dyDescent="0.25">
      <c r="A309" s="137" t="s">
        <v>1230</v>
      </c>
      <c r="B309" s="89" t="s">
        <v>188</v>
      </c>
      <c r="C309" s="168">
        <v>5.650403538886372E-2</v>
      </c>
      <c r="D309" s="71"/>
      <c r="E309" s="71"/>
      <c r="F309" s="71"/>
      <c r="G309" s="71"/>
    </row>
    <row r="310" spans="1:8" s="69" customFormat="1" hidden="1" outlineLevel="1" x14ac:dyDescent="0.25">
      <c r="A310" s="137" t="s">
        <v>1231</v>
      </c>
      <c r="B310" s="89" t="s">
        <v>188</v>
      </c>
      <c r="C310" s="168">
        <v>5.650403538886372E-2</v>
      </c>
      <c r="D310" s="71"/>
      <c r="E310" s="71"/>
      <c r="F310" s="71"/>
      <c r="G310" s="71"/>
    </row>
    <row r="311" spans="1:8" s="69" customFormat="1" hidden="1" outlineLevel="1" x14ac:dyDescent="0.25">
      <c r="A311" s="137" t="s">
        <v>1232</v>
      </c>
      <c r="B311" s="89" t="s">
        <v>188</v>
      </c>
      <c r="C311" s="168">
        <v>5.650403538886372E-2</v>
      </c>
      <c r="D311" s="71"/>
      <c r="E311" s="71"/>
      <c r="F311" s="71"/>
      <c r="G311" s="71"/>
    </row>
    <row r="312" spans="1:8" s="69" customFormat="1" hidden="1" outlineLevel="1" x14ac:dyDescent="0.25">
      <c r="A312" s="137" t="s">
        <v>1233</v>
      </c>
      <c r="B312" s="89" t="s">
        <v>188</v>
      </c>
      <c r="C312" s="168">
        <v>5.650403538886372E-2</v>
      </c>
      <c r="D312" s="71"/>
      <c r="E312" s="71"/>
      <c r="F312" s="71"/>
      <c r="G312" s="71"/>
    </row>
    <row r="313" spans="1:8" s="69" customFormat="1" hidden="1" outlineLevel="1" x14ac:dyDescent="0.25">
      <c r="A313" s="137" t="s">
        <v>1234</v>
      </c>
      <c r="B313" s="89" t="s">
        <v>188</v>
      </c>
      <c r="C313" s="168">
        <v>5.650403538886372E-2</v>
      </c>
      <c r="D313" s="71"/>
      <c r="E313" s="71"/>
      <c r="F313" s="71"/>
      <c r="G313" s="71"/>
    </row>
    <row r="314" spans="1:8" s="69" customFormat="1" hidden="1" outlineLevel="1" x14ac:dyDescent="0.25">
      <c r="A314" s="137" t="s">
        <v>1235</v>
      </c>
      <c r="B314" s="89" t="s">
        <v>188</v>
      </c>
      <c r="C314" s="168">
        <v>5.650403538886372E-2</v>
      </c>
      <c r="D314" s="71"/>
      <c r="E314" s="71"/>
      <c r="F314" s="71"/>
      <c r="G314" s="71"/>
    </row>
    <row r="315" spans="1:8" hidden="1" outlineLevel="1" x14ac:dyDescent="0.25">
      <c r="A315" s="137" t="s">
        <v>1236</v>
      </c>
      <c r="B315" s="89" t="s">
        <v>188</v>
      </c>
      <c r="C315" s="168">
        <v>5.650403538886372E-2</v>
      </c>
      <c r="H315" s="69"/>
    </row>
    <row r="316" spans="1:8" hidden="1" outlineLevel="1" x14ac:dyDescent="0.25">
      <c r="A316" s="137" t="s">
        <v>1237</v>
      </c>
      <c r="B316" s="89" t="s">
        <v>188</v>
      </c>
      <c r="C316" s="168">
        <v>5.650403538886372E-2</v>
      </c>
      <c r="H316" s="69"/>
    </row>
    <row r="317" spans="1:8" hidden="1" outlineLevel="1" x14ac:dyDescent="0.25">
      <c r="A317" s="137" t="s">
        <v>1238</v>
      </c>
      <c r="B317" s="89" t="s">
        <v>188</v>
      </c>
      <c r="C317" s="168">
        <v>5.650403538886372E-2</v>
      </c>
      <c r="H317" s="69"/>
    </row>
    <row r="318" spans="1:8" hidden="1" outlineLevel="1" x14ac:dyDescent="0.25">
      <c r="A318" s="137" t="s">
        <v>1239</v>
      </c>
      <c r="B318" s="89" t="s">
        <v>188</v>
      </c>
      <c r="C318" s="168">
        <v>5.650403538886372E-2</v>
      </c>
      <c r="H318" s="69"/>
    </row>
    <row r="319" spans="1:8" hidden="1" outlineLevel="1" x14ac:dyDescent="0.25">
      <c r="A319" s="137" t="s">
        <v>1240</v>
      </c>
      <c r="B319" s="89" t="s">
        <v>188</v>
      </c>
      <c r="C319" s="168">
        <v>5.650403538886372E-2</v>
      </c>
      <c r="H319" s="69"/>
    </row>
    <row r="320" spans="1:8" hidden="1" outlineLevel="1" x14ac:dyDescent="0.25">
      <c r="A320" s="137" t="s">
        <v>1241</v>
      </c>
      <c r="B320" s="89" t="s">
        <v>188</v>
      </c>
      <c r="C320" s="168">
        <v>5.650403538886372E-2</v>
      </c>
      <c r="H320" s="69"/>
    </row>
    <row r="321" spans="8:8" collapsed="1" x14ac:dyDescent="0.25">
      <c r="H321" s="69"/>
    </row>
    <row r="322" spans="8:8" x14ac:dyDescent="0.25">
      <c r="H322" s="69"/>
    </row>
    <row r="323" spans="8:8" x14ac:dyDescent="0.25">
      <c r="H323" s="69"/>
    </row>
    <row r="324" spans="8:8" x14ac:dyDescent="0.25">
      <c r="H324" s="69"/>
    </row>
    <row r="325" spans="8:8" x14ac:dyDescent="0.25">
      <c r="H325" s="69"/>
    </row>
    <row r="326" spans="8:8" x14ac:dyDescent="0.25">
      <c r="H326" s="69"/>
    </row>
    <row r="327" spans="8:8" x14ac:dyDescent="0.25">
      <c r="H327" s="69"/>
    </row>
    <row r="328" spans="8:8" x14ac:dyDescent="0.25">
      <c r="H328" s="69"/>
    </row>
    <row r="329" spans="8:8" x14ac:dyDescent="0.25">
      <c r="H329" s="69"/>
    </row>
    <row r="330" spans="8:8" x14ac:dyDescent="0.25">
      <c r="H330" s="69"/>
    </row>
    <row r="331" spans="8:8" x14ac:dyDescent="0.25">
      <c r="H331" s="69"/>
    </row>
    <row r="332" spans="8:8" x14ac:dyDescent="0.25">
      <c r="H332" s="69"/>
    </row>
    <row r="333" spans="8:8" x14ac:dyDescent="0.25">
      <c r="H333" s="69"/>
    </row>
    <row r="334" spans="8:8" x14ac:dyDescent="0.25">
      <c r="H334" s="69"/>
    </row>
    <row r="335" spans="8:8" x14ac:dyDescent="0.25">
      <c r="H335" s="69"/>
    </row>
    <row r="336" spans="8:8" x14ac:dyDescent="0.25">
      <c r="H336" s="69"/>
    </row>
    <row r="337" spans="8:8" x14ac:dyDescent="0.25">
      <c r="H337" s="69"/>
    </row>
    <row r="338" spans="8:8" x14ac:dyDescent="0.25">
      <c r="H338" s="69"/>
    </row>
    <row r="339" spans="8:8" x14ac:dyDescent="0.25">
      <c r="H339" s="69"/>
    </row>
    <row r="340" spans="8:8" x14ac:dyDescent="0.25">
      <c r="H340" s="69"/>
    </row>
    <row r="341" spans="8:8" x14ac:dyDescent="0.25">
      <c r="H341" s="69"/>
    </row>
    <row r="342" spans="8:8" x14ac:dyDescent="0.25">
      <c r="H342" s="69"/>
    </row>
    <row r="343" spans="8:8" x14ac:dyDescent="0.25">
      <c r="H343" s="69"/>
    </row>
    <row r="344" spans="8:8" x14ac:dyDescent="0.25">
      <c r="H344" s="69"/>
    </row>
    <row r="345" spans="8:8" x14ac:dyDescent="0.25">
      <c r="H345" s="69"/>
    </row>
    <row r="346" spans="8:8" x14ac:dyDescent="0.25">
      <c r="H346" s="69"/>
    </row>
    <row r="347" spans="8:8" x14ac:dyDescent="0.25">
      <c r="H347" s="69"/>
    </row>
    <row r="348" spans="8:8" x14ac:dyDescent="0.25">
      <c r="H348" s="69"/>
    </row>
    <row r="349" spans="8:8" x14ac:dyDescent="0.25">
      <c r="H349" s="69"/>
    </row>
    <row r="350" spans="8:8" x14ac:dyDescent="0.25">
      <c r="H350" s="69"/>
    </row>
    <row r="351" spans="8:8" x14ac:dyDescent="0.25">
      <c r="H351" s="69"/>
    </row>
    <row r="352" spans="8:8" x14ac:dyDescent="0.25">
      <c r="H352" s="69"/>
    </row>
    <row r="353" spans="8:8" x14ac:dyDescent="0.25">
      <c r="H353" s="69"/>
    </row>
    <row r="354" spans="8:8" x14ac:dyDescent="0.25">
      <c r="H354" s="69"/>
    </row>
    <row r="355" spans="8:8" x14ac:dyDescent="0.25">
      <c r="H355" s="69"/>
    </row>
    <row r="356" spans="8:8" x14ac:dyDescent="0.25">
      <c r="H356" s="69"/>
    </row>
    <row r="357" spans="8:8" x14ac:dyDescent="0.25">
      <c r="H357" s="69"/>
    </row>
    <row r="358" spans="8:8" x14ac:dyDescent="0.25">
      <c r="H358" s="69"/>
    </row>
    <row r="359" spans="8:8" x14ac:dyDescent="0.25">
      <c r="H359" s="69"/>
    </row>
    <row r="360" spans="8:8" x14ac:dyDescent="0.25">
      <c r="H360" s="69"/>
    </row>
    <row r="361" spans="8:8" x14ac:dyDescent="0.25">
      <c r="H361" s="69"/>
    </row>
    <row r="362" spans="8:8" x14ac:dyDescent="0.25">
      <c r="H362" s="69"/>
    </row>
    <row r="363" spans="8:8" x14ac:dyDescent="0.25">
      <c r="H363" s="69"/>
    </row>
    <row r="364" spans="8:8" x14ac:dyDescent="0.25">
      <c r="H364" s="69"/>
    </row>
    <row r="365" spans="8:8" x14ac:dyDescent="0.25">
      <c r="H365" s="69"/>
    </row>
    <row r="366" spans="8:8" x14ac:dyDescent="0.25">
      <c r="H366" s="69"/>
    </row>
    <row r="367" spans="8:8" x14ac:dyDescent="0.25">
      <c r="H367" s="69"/>
    </row>
    <row r="368" spans="8: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row r="412" spans="8:8" x14ac:dyDescent="0.25">
      <c r="H412" s="69"/>
    </row>
    <row r="413" spans="8:8" x14ac:dyDescent="0.25">
      <c r="H413" s="69"/>
    </row>
    <row r="414" spans="8:8" x14ac:dyDescent="0.25">
      <c r="H414" s="69"/>
    </row>
    <row r="415" spans="8:8" x14ac:dyDescent="0.25">
      <c r="H415" s="69"/>
    </row>
    <row r="416" spans="8:8" x14ac:dyDescent="0.25">
      <c r="H416" s="69"/>
    </row>
    <row r="417" spans="8:8" x14ac:dyDescent="0.25">
      <c r="H417" s="69"/>
    </row>
    <row r="418" spans="8:8" x14ac:dyDescent="0.25">
      <c r="H418" s="69"/>
    </row>
    <row r="419" spans="8:8" x14ac:dyDescent="0.25">
      <c r="H419" s="69"/>
    </row>
    <row r="420" spans="8:8" x14ac:dyDescent="0.25">
      <c r="H420" s="69"/>
    </row>
    <row r="421" spans="8:8" x14ac:dyDescent="0.25">
      <c r="H421" s="69"/>
    </row>
    <row r="422" spans="8:8" x14ac:dyDescent="0.25">
      <c r="H422" s="69"/>
    </row>
    <row r="423" spans="8:8" x14ac:dyDescent="0.25">
      <c r="H423" s="69"/>
    </row>
    <row r="424" spans="8:8" x14ac:dyDescent="0.25">
      <c r="H424" s="69"/>
    </row>
    <row r="425" spans="8:8" x14ac:dyDescent="0.25">
      <c r="H425" s="69"/>
    </row>
    <row r="426" spans="8:8" x14ac:dyDescent="0.25">
      <c r="H426" s="69"/>
    </row>
    <row r="427" spans="8:8" x14ac:dyDescent="0.25">
      <c r="H427" s="69"/>
    </row>
    <row r="428" spans="8:8" x14ac:dyDescent="0.25">
      <c r="H428" s="69"/>
    </row>
    <row r="429" spans="8:8" x14ac:dyDescent="0.25">
      <c r="H429" s="69"/>
    </row>
    <row r="430" spans="8:8" x14ac:dyDescent="0.25">
      <c r="H430" s="69"/>
    </row>
    <row r="431" spans="8:8" x14ac:dyDescent="0.25">
      <c r="H431" s="69"/>
    </row>
    <row r="432" spans="8:8" x14ac:dyDescent="0.25">
      <c r="H432" s="69"/>
    </row>
    <row r="433" spans="8:8" x14ac:dyDescent="0.25">
      <c r="H433" s="69"/>
    </row>
  </sheetData>
  <sortState ref="B65:B73">
    <sortCondition ref="B65"/>
  </sortState>
  <hyperlinks>
    <hyperlink ref="B6" location="'B1. HTT Mortgage Assets'!B10" display="7. Mortgage Assets"/>
    <hyperlink ref="B7" location="'B1. HTT Mortgage Assets'!B165" display="7.A Residential Cover Pool"/>
    <hyperlink ref="B8" location="'B1. HTT Mortgage Assets'!B265" display="7.B Commercial Cover Pool"/>
    <hyperlink ref="B119" location="'2. Harmonised Glossary'!A9" display="Breakdown by Interest Rate"/>
    <hyperlink ref="B149" location="'2. Harmonised Glossary'!A14" display="Non-Performing Loans (NPLs)"/>
    <hyperlink ref="B11" location="'2. Harmonised Glossary'!A12" display="Property Type Information"/>
    <hyperlink ref="B167" location="'2. Harmonised Glossary'!A288" display="Loan to Value (LTV) Information - Un-indexed"/>
    <hyperlink ref="B189" location="'2. Harmonised Glossary'!A11" display="Loan to Value (LTV) Information - Indexed"/>
    <hyperlink ref="B249" location="'2. Harmonised Glossary'!A11" display="Loan to Value (LTV) Information - Un-indexed"/>
    <hyperlink ref="B271" location="'2. Harmonised Glossary'!A11" display="Loan to Value (LTV) Information - Indexed"/>
  </hyperlinks>
  <pageMargins left="0.51181102362204722" right="0" top="0.74803149606299213" bottom="0.74803149606299213" header="0.31496062992125984" footer="0.31496062992125984"/>
  <pageSetup paperSize="9" scale="41"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pageSetUpPr fitToPage="1"/>
  </sheetPr>
  <dimension ref="A1:N178"/>
  <sheetViews>
    <sheetView topLeftCell="A131" zoomScale="70" zoomScaleNormal="70" zoomScalePageLayoutView="80" workbookViewId="0">
      <selection activeCell="C163" sqref="C163"/>
    </sheetView>
  </sheetViews>
  <sheetFormatPr baseColWidth="10" defaultColWidth="8.85546875" defaultRowHeight="15" outlineLevelRow="1" x14ac:dyDescent="0.25"/>
  <cols>
    <col min="1" max="1" customWidth="true" style="71" width="10.7109375" collapsed="true"/>
    <col min="2" max="2" customWidth="true" style="71" width="60.7109375" collapsed="true"/>
    <col min="3" max="4" customWidth="true" style="71" width="40.7109375" collapsed="true"/>
    <col min="5" max="5" customWidth="true" style="71" width="7.28515625" collapsed="true"/>
    <col min="6" max="6" customWidth="true" style="71" width="40.7109375" collapsed="true"/>
    <col min="7" max="7" customWidth="true" style="70" width="40.7109375" collapsed="true"/>
    <col min="8" max="8" customWidth="true" style="71" width="7.28515625" collapsed="true"/>
    <col min="9" max="9" customWidth="true" style="71" width="71.85546875" collapsed="true"/>
    <col min="10" max="11" customWidth="true" style="71" width="47.7109375" collapsed="true"/>
    <col min="12" max="12" customWidth="true" style="71" width="7.28515625" collapsed="true"/>
    <col min="13" max="13" customWidth="true" style="71" width="25.7109375" collapsed="true"/>
    <col min="14" max="14" customWidth="true" style="70" width="25.7109375" collapsed="true"/>
    <col min="15" max="16384" style="69" width="8.85546875" collapsed="true"/>
  </cols>
  <sheetData>
    <row r="1" spans="1:14" ht="31.5" x14ac:dyDescent="0.25">
      <c r="A1" s="22" t="s">
        <v>390</v>
      </c>
      <c r="B1" s="22"/>
      <c r="C1" s="70"/>
      <c r="D1" s="70"/>
      <c r="E1" s="70"/>
      <c r="F1" s="70"/>
      <c r="H1" s="70"/>
      <c r="I1" s="22"/>
      <c r="J1" s="70"/>
      <c r="K1" s="70"/>
      <c r="L1" s="70"/>
      <c r="M1" s="70"/>
    </row>
    <row r="2" spans="1:14" ht="15.75" thickBot="1" x14ac:dyDescent="0.3">
      <c r="A2" s="70"/>
      <c r="B2" s="70"/>
      <c r="C2" s="70"/>
      <c r="D2" s="70"/>
      <c r="E2" s="70"/>
      <c r="F2" s="70"/>
      <c r="H2" s="68"/>
      <c r="L2" s="70"/>
      <c r="M2" s="70"/>
    </row>
    <row r="3" spans="1:14" ht="19.5" thickBot="1" x14ac:dyDescent="0.3">
      <c r="A3" s="55"/>
      <c r="B3" s="54" t="s">
        <v>161</v>
      </c>
      <c r="C3" s="140" t="s">
        <v>340</v>
      </c>
      <c r="D3" s="55"/>
      <c r="E3" s="55"/>
      <c r="F3" s="55"/>
      <c r="G3" s="55"/>
      <c r="H3" s="68"/>
      <c r="L3" s="70"/>
      <c r="M3" s="70"/>
    </row>
    <row r="4" spans="1:14" ht="15.75" thickBot="1" x14ac:dyDescent="0.3">
      <c r="H4" s="68"/>
      <c r="L4" s="70"/>
      <c r="M4" s="70"/>
    </row>
    <row r="5" spans="1:14" ht="18.75" x14ac:dyDescent="0.25">
      <c r="B5" s="101" t="s">
        <v>392</v>
      </c>
      <c r="C5" s="82"/>
      <c r="D5" s="155"/>
      <c r="E5" s="4"/>
      <c r="F5" s="4"/>
      <c r="H5" s="68"/>
      <c r="L5" s="70"/>
      <c r="M5" s="70"/>
    </row>
    <row r="6" spans="1:14" ht="15.75" thickBot="1" x14ac:dyDescent="0.3">
      <c r="B6" s="99" t="s">
        <v>279</v>
      </c>
      <c r="H6" s="68"/>
      <c r="L6" s="70"/>
      <c r="M6" s="70"/>
    </row>
    <row r="7" spans="1:14" s="81" customFormat="1" x14ac:dyDescent="0.25">
      <c r="A7" s="71"/>
      <c r="B7" s="80"/>
      <c r="C7" s="71"/>
      <c r="D7" s="71"/>
      <c r="E7" s="71"/>
      <c r="F7" s="71"/>
      <c r="G7" s="70"/>
      <c r="H7" s="68"/>
      <c r="I7" s="71"/>
      <c r="J7" s="71"/>
      <c r="K7" s="71"/>
      <c r="L7" s="70"/>
      <c r="M7" s="70"/>
      <c r="N7" s="70"/>
    </row>
    <row r="8" spans="1:14" ht="37.5" x14ac:dyDescent="0.25">
      <c r="A8" s="21" t="s">
        <v>273</v>
      </c>
      <c r="B8" s="21" t="s">
        <v>279</v>
      </c>
      <c r="C8" s="18"/>
      <c r="D8" s="18"/>
      <c r="E8" s="18"/>
      <c r="F8" s="18"/>
      <c r="G8" s="19"/>
      <c r="H8" s="68"/>
      <c r="I8" s="72"/>
      <c r="J8" s="4"/>
      <c r="K8" s="4"/>
      <c r="L8" s="4"/>
      <c r="M8" s="4"/>
    </row>
    <row r="9" spans="1:14" ht="15" customHeight="1" x14ac:dyDescent="0.25">
      <c r="A9" s="77"/>
      <c r="B9" s="79" t="s">
        <v>58</v>
      </c>
      <c r="C9" s="77"/>
      <c r="D9" s="77"/>
      <c r="E9" s="77"/>
      <c r="F9" s="78"/>
      <c r="G9" s="78"/>
      <c r="H9" s="68"/>
      <c r="I9" s="72"/>
      <c r="J9" s="60"/>
      <c r="K9" s="60"/>
      <c r="L9" s="60"/>
      <c r="M9" s="51"/>
      <c r="N9" s="51"/>
    </row>
    <row r="10" spans="1:14" x14ac:dyDescent="0.25">
      <c r="A10" s="71" t="s">
        <v>1245</v>
      </c>
      <c r="B10" s="137" t="s">
        <v>355</v>
      </c>
      <c r="C10" s="151">
        <f>+'[2]National template Public sector'!$C$79</f>
        <v>5791</v>
      </c>
      <c r="E10" s="72"/>
      <c r="F10" s="72"/>
      <c r="H10" s="68"/>
      <c r="I10" s="72"/>
      <c r="L10" s="72"/>
      <c r="M10" s="72"/>
    </row>
    <row r="11" spans="1:14" hidden="1" outlineLevel="1" x14ac:dyDescent="0.25">
      <c r="A11" s="71" t="s">
        <v>1246</v>
      </c>
      <c r="B11" s="137" t="s">
        <v>227</v>
      </c>
      <c r="D11" s="137"/>
      <c r="E11" s="72"/>
      <c r="F11" s="72"/>
      <c r="H11" s="68"/>
      <c r="I11" s="72"/>
      <c r="L11" s="72"/>
      <c r="M11" s="72"/>
    </row>
    <row r="12" spans="1:14" hidden="1" outlineLevel="1" x14ac:dyDescent="0.25">
      <c r="A12" s="71" t="s">
        <v>1247</v>
      </c>
      <c r="B12" s="137" t="s">
        <v>228</v>
      </c>
      <c r="E12" s="72"/>
      <c r="F12" s="72"/>
      <c r="H12" s="68"/>
      <c r="I12" s="72"/>
      <c r="L12" s="72"/>
      <c r="M12" s="72"/>
    </row>
    <row r="13" spans="1:14" hidden="1" outlineLevel="1" x14ac:dyDescent="0.25">
      <c r="A13" s="71" t="s">
        <v>1248</v>
      </c>
      <c r="B13" s="137"/>
      <c r="E13" s="72"/>
      <c r="F13" s="72"/>
      <c r="H13" s="68"/>
      <c r="I13" s="72"/>
      <c r="L13" s="72"/>
      <c r="M13" s="72"/>
    </row>
    <row r="14" spans="1:14" hidden="1" outlineLevel="1" x14ac:dyDescent="0.25">
      <c r="A14" s="71" t="s">
        <v>1249</v>
      </c>
      <c r="B14" s="137"/>
      <c r="E14" s="72"/>
      <c r="F14" s="72"/>
      <c r="H14" s="68"/>
      <c r="I14" s="72"/>
      <c r="L14" s="72"/>
      <c r="M14" s="72"/>
    </row>
    <row r="15" spans="1:14" hidden="1" outlineLevel="1" x14ac:dyDescent="0.25">
      <c r="A15" s="71" t="s">
        <v>1250</v>
      </c>
      <c r="B15" s="137"/>
      <c r="E15" s="72"/>
      <c r="F15" s="72"/>
      <c r="H15" s="68"/>
      <c r="I15" s="72"/>
      <c r="L15" s="72"/>
      <c r="M15" s="72"/>
    </row>
    <row r="16" spans="1:14" hidden="1" outlineLevel="1" x14ac:dyDescent="0.25">
      <c r="A16" s="71" t="s">
        <v>1251</v>
      </c>
      <c r="B16" s="137"/>
      <c r="E16" s="72"/>
      <c r="F16" s="72"/>
      <c r="H16" s="68"/>
      <c r="I16" s="72"/>
      <c r="L16" s="72"/>
      <c r="M16" s="72"/>
    </row>
    <row r="17" spans="1:14" hidden="1" outlineLevel="1" x14ac:dyDescent="0.25">
      <c r="A17" s="71" t="s">
        <v>1252</v>
      </c>
      <c r="B17" s="137"/>
      <c r="E17" s="72"/>
      <c r="F17" s="72"/>
      <c r="H17" s="68"/>
      <c r="I17" s="72"/>
      <c r="L17" s="72"/>
      <c r="M17" s="72"/>
    </row>
    <row r="18" spans="1:14" collapsed="1" x14ac:dyDescent="0.25">
      <c r="A18" s="77"/>
      <c r="B18" s="77" t="s">
        <v>356</v>
      </c>
      <c r="C18" s="77" t="s">
        <v>184</v>
      </c>
      <c r="D18" s="77" t="s">
        <v>360</v>
      </c>
      <c r="E18" s="77"/>
      <c r="F18" s="77" t="s">
        <v>358</v>
      </c>
      <c r="G18" s="77" t="s">
        <v>359</v>
      </c>
      <c r="H18" s="68"/>
      <c r="I18" s="148" t="s">
        <v>626</v>
      </c>
      <c r="J18" s="60"/>
      <c r="K18" s="60"/>
      <c r="L18" s="4"/>
      <c r="M18" s="60"/>
      <c r="N18" s="60"/>
    </row>
    <row r="19" spans="1:14" x14ac:dyDescent="0.25">
      <c r="A19" s="71" t="s">
        <v>1253</v>
      </c>
      <c r="B19" s="137" t="s">
        <v>357</v>
      </c>
      <c r="C19" s="151">
        <f>+'[3]Public sector auxiliar'!$E$1/1000</f>
        <v>11319739.104290046</v>
      </c>
      <c r="D19" s="60"/>
      <c r="E19" s="60"/>
      <c r="F19" s="51"/>
      <c r="G19" s="51"/>
      <c r="H19" s="68"/>
      <c r="I19" s="72"/>
      <c r="L19" s="60"/>
      <c r="M19" s="51"/>
      <c r="N19" s="51"/>
    </row>
    <row r="20" spans="1:14" x14ac:dyDescent="0.25">
      <c r="A20" s="60"/>
      <c r="B20" s="52"/>
      <c r="C20" s="60"/>
      <c r="D20" s="60"/>
      <c r="E20" s="60"/>
      <c r="F20" s="51"/>
      <c r="G20" s="51"/>
      <c r="H20" s="68"/>
      <c r="I20" s="52"/>
      <c r="J20" s="60"/>
      <c r="K20" s="60"/>
      <c r="L20" s="60"/>
      <c r="M20" s="51"/>
      <c r="N20" s="51"/>
    </row>
    <row r="21" spans="1:14" x14ac:dyDescent="0.25">
      <c r="B21" s="137" t="s">
        <v>185</v>
      </c>
      <c r="C21" s="60"/>
      <c r="D21" s="60"/>
      <c r="E21" s="60"/>
      <c r="F21" s="51"/>
      <c r="G21" s="51"/>
      <c r="H21" s="68"/>
      <c r="J21" s="60"/>
      <c r="K21" s="60"/>
      <c r="L21" s="60"/>
      <c r="M21" s="51"/>
      <c r="N21" s="51"/>
    </row>
    <row r="22" spans="1:14" x14ac:dyDescent="0.25">
      <c r="A22" s="71" t="s">
        <v>1254</v>
      </c>
      <c r="B22" s="72" t="s">
        <v>1403</v>
      </c>
      <c r="C22" s="166">
        <f>+VLOOKUP(I22,'[3]Public sector auxiliar'!D$183:F$198,2,0)/1000000</f>
        <v>630.98722496999687</v>
      </c>
      <c r="D22" s="137">
        <f>+VLOOKUP(I22,'[3]Public sector auxiliar'!D$185:G$194,3,0)</f>
        <v>5036</v>
      </c>
      <c r="E22" s="72"/>
      <c r="F22" s="64">
        <f>IF($C$37=0,"",IF(C22="[for completion]","",C22/$C$37))</f>
        <v>5.5742205642430674E-2</v>
      </c>
      <c r="G22" s="64">
        <f>IF($D$37=0,"",IF(D22="[for completion]","",D22/$D$37))</f>
        <v>0.86962528060783972</v>
      </c>
      <c r="H22" s="68"/>
      <c r="I22" s="72" t="s">
        <v>1403</v>
      </c>
      <c r="L22" s="72"/>
      <c r="M22" s="64"/>
      <c r="N22" s="64"/>
    </row>
    <row r="23" spans="1:14" x14ac:dyDescent="0.25">
      <c r="A23" s="71" t="s">
        <v>1255</v>
      </c>
      <c r="B23" s="149" t="s">
        <v>1404</v>
      </c>
      <c r="C23" s="166">
        <f>+VLOOKUP(I23,'[3]Public sector auxiliar'!D$183:F$198,2,0)/1000000</f>
        <v>1965.7537038499993</v>
      </c>
      <c r="D23" s="137">
        <f>+VLOOKUP(I23,'[3]Public sector auxiliar'!D$185:G$194,3,0)</f>
        <v>608</v>
      </c>
      <c r="E23" s="72"/>
      <c r="F23" s="64">
        <f t="shared" ref="F23:F36" si="0">IF($C$37=0,"",IF(C23="[for completion]","",C23/$C$37))</f>
        <v>0.17365715638313706</v>
      </c>
      <c r="G23" s="64">
        <f t="shared" ref="G23:G36" si="1">IF($D$37=0,"",IF(D23="[for completion]","",D23/$D$37))</f>
        <v>0.10499050250388534</v>
      </c>
      <c r="H23" s="68"/>
      <c r="I23" s="72" t="s">
        <v>1404</v>
      </c>
      <c r="L23" s="72"/>
      <c r="M23" s="64"/>
      <c r="N23" s="64"/>
    </row>
    <row r="24" spans="1:14" x14ac:dyDescent="0.25">
      <c r="A24" s="71" t="s">
        <v>1256</v>
      </c>
      <c r="B24" s="149" t="s">
        <v>1405</v>
      </c>
      <c r="C24" s="166">
        <f>+VLOOKUP(I24,'[3]Public sector auxiliar'!D$183:F$198,2,0)/1000000</f>
        <v>921.70303314999978</v>
      </c>
      <c r="D24" s="137">
        <f>+VLOOKUP(I24,'[3]Public sector auxiliar'!D$185:G$194,3,0)</f>
        <v>61</v>
      </c>
      <c r="F24" s="64">
        <f t="shared" si="0"/>
        <v>8.1424406044896341E-2</v>
      </c>
      <c r="G24" s="64">
        <f t="shared" si="1"/>
        <v>1.0533586599896391E-2</v>
      </c>
      <c r="H24" s="68"/>
      <c r="I24" s="72" t="s">
        <v>1405</v>
      </c>
      <c r="M24" s="64"/>
      <c r="N24" s="64"/>
    </row>
    <row r="25" spans="1:14" x14ac:dyDescent="0.25">
      <c r="A25" s="71" t="s">
        <v>1257</v>
      </c>
      <c r="B25" s="149" t="s">
        <v>1406</v>
      </c>
      <c r="C25" s="166">
        <f>+VLOOKUP(I25,'[3]Public sector auxiliar'!D$183:F$198,2,0)/1000000</f>
        <v>1847.2122023099996</v>
      </c>
      <c r="D25" s="137">
        <f>+VLOOKUP(I25,'[3]Public sector auxiliar'!D$185:G$194,3,0)</f>
        <v>54</v>
      </c>
      <c r="E25" s="76"/>
      <c r="F25" s="64">
        <f t="shared" si="0"/>
        <v>0.16318505093548813</v>
      </c>
      <c r="G25" s="64">
        <f t="shared" si="1"/>
        <v>9.3248143671213948E-3</v>
      </c>
      <c r="H25" s="68"/>
      <c r="I25" s="72" t="s">
        <v>1406</v>
      </c>
      <c r="L25" s="76"/>
      <c r="M25" s="64"/>
      <c r="N25" s="64"/>
    </row>
    <row r="26" spans="1:14" x14ac:dyDescent="0.25">
      <c r="A26" s="71" t="s">
        <v>1258</v>
      </c>
      <c r="B26" s="149" t="s">
        <v>1407</v>
      </c>
      <c r="C26" s="166">
        <f>+VLOOKUP(I26,'[3]Public sector auxiliar'!D$183:F$198,2,0)/1000000</f>
        <v>5954.0829400100001</v>
      </c>
      <c r="D26" s="137">
        <f>+VLOOKUP(I26,'[3]Public sector auxiliar'!D$185:G$194,3,0)</f>
        <v>32</v>
      </c>
      <c r="E26" s="76"/>
      <c r="F26" s="64">
        <f t="shared" si="0"/>
        <v>0.52599118099404785</v>
      </c>
      <c r="G26" s="64">
        <f t="shared" si="1"/>
        <v>5.5258159212571234E-3</v>
      </c>
      <c r="H26" s="68"/>
      <c r="I26" s="72" t="s">
        <v>1407</v>
      </c>
      <c r="L26" s="76"/>
      <c r="M26" s="64"/>
      <c r="N26" s="64"/>
    </row>
    <row r="27" spans="1:14" hidden="1" x14ac:dyDescent="0.25">
      <c r="A27" s="71" t="s">
        <v>1259</v>
      </c>
      <c r="B27" s="149"/>
      <c r="E27" s="76"/>
      <c r="F27" s="64">
        <f t="shared" si="0"/>
        <v>0</v>
      </c>
      <c r="G27" s="64">
        <f t="shared" si="1"/>
        <v>0</v>
      </c>
      <c r="H27" s="68"/>
      <c r="I27" s="72"/>
      <c r="L27" s="76"/>
      <c r="M27" s="64"/>
      <c r="N27" s="64"/>
    </row>
    <row r="28" spans="1:14" hidden="1" x14ac:dyDescent="0.25">
      <c r="A28" s="71" t="s">
        <v>1260</v>
      </c>
      <c r="B28" s="72"/>
      <c r="E28" s="76"/>
      <c r="F28" s="64">
        <f t="shared" si="0"/>
        <v>0</v>
      </c>
      <c r="G28" s="64">
        <f t="shared" si="1"/>
        <v>0</v>
      </c>
      <c r="H28" s="68"/>
      <c r="I28" s="72"/>
      <c r="L28" s="76"/>
      <c r="M28" s="64"/>
      <c r="N28" s="64"/>
    </row>
    <row r="29" spans="1:14" hidden="1" x14ac:dyDescent="0.25">
      <c r="A29" s="71" t="s">
        <v>1261</v>
      </c>
      <c r="B29" s="72"/>
      <c r="E29" s="76"/>
      <c r="F29" s="64">
        <f t="shared" si="0"/>
        <v>0</v>
      </c>
      <c r="G29" s="64">
        <f t="shared" si="1"/>
        <v>0</v>
      </c>
      <c r="H29" s="68"/>
      <c r="I29" s="72"/>
      <c r="L29" s="76"/>
      <c r="M29" s="64"/>
      <c r="N29" s="64"/>
    </row>
    <row r="30" spans="1:14" hidden="1" x14ac:dyDescent="0.25">
      <c r="A30" s="71" t="s">
        <v>1262</v>
      </c>
      <c r="B30" s="72"/>
      <c r="E30" s="76"/>
      <c r="F30" s="64">
        <f t="shared" si="0"/>
        <v>0</v>
      </c>
      <c r="G30" s="64">
        <f t="shared" si="1"/>
        <v>0</v>
      </c>
      <c r="H30" s="68"/>
      <c r="I30" s="72"/>
      <c r="L30" s="76"/>
      <c r="M30" s="64"/>
      <c r="N30" s="64"/>
    </row>
    <row r="31" spans="1:14" hidden="1" x14ac:dyDescent="0.25">
      <c r="A31" s="71" t="s">
        <v>1263</v>
      </c>
      <c r="B31" s="72"/>
      <c r="E31" s="76"/>
      <c r="F31" s="64">
        <f t="shared" si="0"/>
        <v>0</v>
      </c>
      <c r="G31" s="64">
        <f t="shared" si="1"/>
        <v>0</v>
      </c>
      <c r="H31" s="68"/>
      <c r="I31" s="72"/>
      <c r="L31" s="76"/>
      <c r="M31" s="64"/>
      <c r="N31" s="64"/>
    </row>
    <row r="32" spans="1:14" hidden="1" x14ac:dyDescent="0.25">
      <c r="A32" s="71" t="s">
        <v>1264</v>
      </c>
      <c r="B32" s="72"/>
      <c r="E32" s="76"/>
      <c r="F32" s="64">
        <f t="shared" si="0"/>
        <v>0</v>
      </c>
      <c r="G32" s="64">
        <f t="shared" si="1"/>
        <v>0</v>
      </c>
      <c r="H32" s="68"/>
      <c r="I32" s="72"/>
      <c r="L32" s="76"/>
      <c r="M32" s="64"/>
      <c r="N32" s="64"/>
    </row>
    <row r="33" spans="1:14" hidden="1" x14ac:dyDescent="0.25">
      <c r="A33" s="71" t="s">
        <v>1265</v>
      </c>
      <c r="B33" s="72"/>
      <c r="E33" s="76"/>
      <c r="F33" s="64">
        <f t="shared" si="0"/>
        <v>0</v>
      </c>
      <c r="G33" s="64">
        <f t="shared" si="1"/>
        <v>0</v>
      </c>
      <c r="H33" s="68"/>
      <c r="I33" s="72"/>
      <c r="L33" s="76"/>
      <c r="M33" s="64"/>
      <c r="N33" s="64"/>
    </row>
    <row r="34" spans="1:14" hidden="1" x14ac:dyDescent="0.25">
      <c r="A34" s="71" t="s">
        <v>1266</v>
      </c>
      <c r="B34" s="72"/>
      <c r="E34" s="76"/>
      <c r="F34" s="64">
        <f t="shared" si="0"/>
        <v>0</v>
      </c>
      <c r="G34" s="64">
        <f t="shared" si="1"/>
        <v>0</v>
      </c>
      <c r="H34" s="68"/>
      <c r="I34" s="72"/>
      <c r="L34" s="76"/>
      <c r="M34" s="64"/>
      <c r="N34" s="64"/>
    </row>
    <row r="35" spans="1:14" hidden="1" x14ac:dyDescent="0.25">
      <c r="A35" s="71" t="s">
        <v>1267</v>
      </c>
      <c r="B35" s="72"/>
      <c r="E35" s="76"/>
      <c r="F35" s="64">
        <f t="shared" si="0"/>
        <v>0</v>
      </c>
      <c r="G35" s="64">
        <f t="shared" si="1"/>
        <v>0</v>
      </c>
      <c r="H35" s="68"/>
      <c r="I35" s="72"/>
      <c r="L35" s="76"/>
      <c r="M35" s="64"/>
      <c r="N35" s="64"/>
    </row>
    <row r="36" spans="1:14" hidden="1" x14ac:dyDescent="0.25">
      <c r="A36" s="71" t="s">
        <v>1268</v>
      </c>
      <c r="B36" s="72"/>
      <c r="E36" s="76"/>
      <c r="F36" s="64">
        <f t="shared" si="0"/>
        <v>0</v>
      </c>
      <c r="G36" s="64">
        <f t="shared" si="1"/>
        <v>0</v>
      </c>
      <c r="H36" s="68"/>
      <c r="I36" s="72"/>
      <c r="L36" s="76"/>
      <c r="M36" s="64"/>
      <c r="N36" s="64"/>
    </row>
    <row r="37" spans="1:14" x14ac:dyDescent="0.25">
      <c r="A37" s="71" t="s">
        <v>1269</v>
      </c>
      <c r="B37" s="74" t="s">
        <v>1</v>
      </c>
      <c r="C37" s="166">
        <f>SUM(C22:C36)</f>
        <v>11319.739104289994</v>
      </c>
      <c r="D37" s="72">
        <f>SUM(D22:D36)</f>
        <v>5791</v>
      </c>
      <c r="E37" s="76"/>
      <c r="F37" s="66">
        <f>SUM(F22:F36)</f>
        <v>1</v>
      </c>
      <c r="G37" s="66">
        <f>SUM(G22:G36)</f>
        <v>0.99999999999999989</v>
      </c>
      <c r="H37" s="68"/>
      <c r="I37" s="74"/>
      <c r="J37" s="72"/>
      <c r="K37" s="72"/>
      <c r="L37" s="76"/>
      <c r="M37" s="66"/>
      <c r="N37" s="66"/>
    </row>
    <row r="38" spans="1:14" x14ac:dyDescent="0.25">
      <c r="A38" s="77"/>
      <c r="B38" s="79" t="s">
        <v>78</v>
      </c>
      <c r="C38" s="77" t="s">
        <v>103</v>
      </c>
      <c r="D38" s="77"/>
      <c r="E38" s="62"/>
      <c r="F38" s="77" t="s">
        <v>358</v>
      </c>
      <c r="G38" s="77"/>
      <c r="H38" s="68"/>
      <c r="I38" s="52"/>
      <c r="J38" s="60"/>
      <c r="K38" s="60"/>
      <c r="L38" s="4"/>
      <c r="M38" s="60"/>
      <c r="N38" s="60"/>
    </row>
    <row r="39" spans="1:14" x14ac:dyDescent="0.25">
      <c r="A39" s="71" t="s">
        <v>1270</v>
      </c>
      <c r="B39" s="72" t="s">
        <v>37</v>
      </c>
      <c r="C39" s="155">
        <f>+C19/1000</f>
        <v>11319.739104290045</v>
      </c>
      <c r="D39" s="137"/>
      <c r="E39" s="75"/>
      <c r="F39" s="64">
        <f>IF($C$42=0,"",IF(C39="[for completion]","",C39/$C$42))</f>
        <v>1</v>
      </c>
      <c r="G39" s="73"/>
      <c r="H39" s="68"/>
      <c r="I39" s="72"/>
      <c r="L39" s="75"/>
      <c r="M39" s="64"/>
      <c r="N39" s="73"/>
    </row>
    <row r="40" spans="1:14" x14ac:dyDescent="0.25">
      <c r="A40" s="71" t="s">
        <v>1271</v>
      </c>
      <c r="B40" s="72" t="s">
        <v>38</v>
      </c>
      <c r="C40" s="71">
        <v>0</v>
      </c>
      <c r="D40" s="137"/>
      <c r="E40" s="75"/>
      <c r="F40" s="64">
        <f t="shared" ref="F40:F41" si="2">IF($C$42=0,"",IF(C40="[for completion]","",C40/$C$42))</f>
        <v>0</v>
      </c>
      <c r="G40" s="73"/>
      <c r="H40" s="68"/>
      <c r="I40" s="72"/>
      <c r="L40" s="75"/>
      <c r="M40" s="64"/>
      <c r="N40" s="73"/>
    </row>
    <row r="41" spans="1:14" x14ac:dyDescent="0.25">
      <c r="A41" s="71" t="s">
        <v>1272</v>
      </c>
      <c r="B41" s="72" t="s">
        <v>2</v>
      </c>
      <c r="C41" s="71">
        <v>0</v>
      </c>
      <c r="D41" s="137"/>
      <c r="E41" s="76"/>
      <c r="F41" s="64">
        <f t="shared" si="2"/>
        <v>0</v>
      </c>
      <c r="G41" s="73"/>
      <c r="H41" s="68"/>
      <c r="I41" s="72"/>
      <c r="L41" s="76"/>
      <c r="M41" s="64"/>
      <c r="N41" s="73"/>
    </row>
    <row r="42" spans="1:14" x14ac:dyDescent="0.25">
      <c r="A42" s="71" t="s">
        <v>1273</v>
      </c>
      <c r="B42" s="74" t="s">
        <v>1</v>
      </c>
      <c r="C42" s="155">
        <f>SUM(C39:C41)</f>
        <v>11319.739104290045</v>
      </c>
      <c r="D42" s="72"/>
      <c r="E42" s="76"/>
      <c r="F42" s="66">
        <f>SUM(F39:F41)</f>
        <v>1</v>
      </c>
      <c r="G42" s="73"/>
      <c r="H42" s="68"/>
      <c r="I42" s="72"/>
      <c r="L42" s="76"/>
      <c r="M42" s="64"/>
      <c r="N42" s="73"/>
    </row>
    <row r="43" spans="1:14" hidden="1" outlineLevel="1" x14ac:dyDescent="0.25">
      <c r="A43" s="71" t="s">
        <v>1274</v>
      </c>
      <c r="B43" s="74"/>
      <c r="C43" s="72"/>
      <c r="D43" s="72"/>
      <c r="E43" s="76"/>
      <c r="F43" s="66"/>
      <c r="G43" s="73"/>
      <c r="H43" s="68"/>
      <c r="I43" s="72"/>
      <c r="L43" s="76"/>
      <c r="M43" s="64"/>
      <c r="N43" s="73"/>
    </row>
    <row r="44" spans="1:14" hidden="1" outlineLevel="1" x14ac:dyDescent="0.25">
      <c r="A44" s="71" t="s">
        <v>1275</v>
      </c>
      <c r="B44" s="74"/>
      <c r="C44" s="72"/>
      <c r="D44" s="72"/>
      <c r="E44" s="76"/>
      <c r="F44" s="66"/>
      <c r="G44" s="73"/>
      <c r="H44" s="68"/>
      <c r="I44" s="72"/>
      <c r="L44" s="76"/>
      <c r="M44" s="64"/>
      <c r="N44" s="73"/>
    </row>
    <row r="45" spans="1:14" hidden="1" outlineLevel="1" x14ac:dyDescent="0.25">
      <c r="A45" s="71" t="s">
        <v>1276</v>
      </c>
      <c r="B45" s="72"/>
      <c r="E45" s="76"/>
      <c r="F45" s="64"/>
      <c r="G45" s="73"/>
      <c r="H45" s="68"/>
      <c r="I45" s="72"/>
      <c r="L45" s="76"/>
      <c r="M45" s="64"/>
      <c r="N45" s="73"/>
    </row>
    <row r="46" spans="1:14" hidden="1" outlineLevel="1" x14ac:dyDescent="0.25">
      <c r="A46" s="71" t="s">
        <v>1277</v>
      </c>
      <c r="B46" s="72"/>
      <c r="E46" s="76"/>
      <c r="F46" s="64"/>
      <c r="G46" s="73"/>
      <c r="H46" s="68"/>
      <c r="I46" s="72"/>
      <c r="L46" s="76"/>
      <c r="M46" s="64"/>
      <c r="N46" s="73"/>
    </row>
    <row r="47" spans="1:14" hidden="1" outlineLevel="1" x14ac:dyDescent="0.25">
      <c r="A47" s="71" t="s">
        <v>1278</v>
      </c>
      <c r="B47" s="72"/>
      <c r="E47" s="76"/>
      <c r="F47" s="64"/>
      <c r="G47" s="73"/>
      <c r="H47" s="68"/>
      <c r="I47" s="72"/>
      <c r="L47" s="76"/>
      <c r="M47" s="64"/>
      <c r="N47" s="73"/>
    </row>
    <row r="48" spans="1:14" ht="15" customHeight="1" collapsed="1" x14ac:dyDescent="0.25">
      <c r="A48" s="77"/>
      <c r="B48" s="79" t="s">
        <v>158</v>
      </c>
      <c r="C48" s="77" t="s">
        <v>358</v>
      </c>
      <c r="D48" s="77"/>
      <c r="E48" s="62"/>
      <c r="F48" s="78"/>
      <c r="G48" s="78"/>
      <c r="H48" s="68"/>
      <c r="I48" s="148" t="s">
        <v>626</v>
      </c>
      <c r="J48" s="60"/>
      <c r="K48" s="60"/>
      <c r="L48" s="4"/>
      <c r="M48" s="51"/>
      <c r="N48" s="51"/>
    </row>
    <row r="49" spans="1:14" x14ac:dyDescent="0.25">
      <c r="A49" s="71" t="s">
        <v>1279</v>
      </c>
      <c r="B49" s="92" t="s">
        <v>120</v>
      </c>
      <c r="C49" s="76">
        <f>SUM(C50:C76)</f>
        <v>2.6825656802012044E-3</v>
      </c>
      <c r="D49" s="137"/>
      <c r="G49" s="71"/>
      <c r="H49" s="68"/>
      <c r="N49" s="71"/>
    </row>
    <row r="50" spans="1:14" x14ac:dyDescent="0.25">
      <c r="A50" s="71" t="s">
        <v>1280</v>
      </c>
      <c r="B50" s="137" t="s">
        <v>134</v>
      </c>
      <c r="C50" s="158">
        <f>+IF(ISERROR(VLOOKUP(I50,'[3]Public sector auxiliar'!D$202:F$217,2,0)),0,VLOOKUP(I50,'[3]Public sector auxiliar'!D$202:F$217,2,0)/1000/$C$19)</f>
        <v>0</v>
      </c>
      <c r="D50" s="137"/>
      <c r="G50" s="71"/>
      <c r="H50" s="68"/>
      <c r="N50" s="71"/>
    </row>
    <row r="51" spans="1:14" x14ac:dyDescent="0.25">
      <c r="A51" s="71" t="s">
        <v>1281</v>
      </c>
      <c r="B51" s="137" t="s">
        <v>121</v>
      </c>
      <c r="C51" s="158">
        <f>+IF(ISERROR(VLOOKUP(I51,'[3]Public sector auxiliar'!D$202:F$217,2,0)),0,VLOOKUP(I51,'[3]Public sector auxiliar'!D$202:F$217,2,0)/1000/$C$19)</f>
        <v>0</v>
      </c>
      <c r="D51" s="137"/>
      <c r="G51" s="71"/>
      <c r="H51" s="68"/>
      <c r="N51" s="71"/>
    </row>
    <row r="52" spans="1:14" x14ac:dyDescent="0.25">
      <c r="A52" s="71" t="s">
        <v>1282</v>
      </c>
      <c r="B52" s="137" t="s">
        <v>122</v>
      </c>
      <c r="C52" s="158">
        <f>+IF(ISERROR(VLOOKUP(I52,'[3]Public sector auxiliar'!D$202:F$217,2,0)),0,VLOOKUP(I52,'[3]Public sector auxiliar'!D$202:F$217,2,0)/1000/$C$19)</f>
        <v>0</v>
      </c>
      <c r="D52" s="137"/>
      <c r="G52" s="71"/>
      <c r="H52" s="68"/>
      <c r="N52" s="71"/>
    </row>
    <row r="53" spans="1:14" x14ac:dyDescent="0.25">
      <c r="A53" s="71" t="s">
        <v>1283</v>
      </c>
      <c r="B53" s="137" t="s">
        <v>144</v>
      </c>
      <c r="C53" s="158">
        <f>+IF(ISERROR(VLOOKUP(I53,'[3]Public sector auxiliar'!D$202:F$217,2,0)),0,VLOOKUP(I53,'[3]Public sector auxiliar'!D$202:F$217,2,0)/1000/$C$19)</f>
        <v>0</v>
      </c>
      <c r="D53" s="137"/>
      <c r="G53" s="71"/>
      <c r="H53" s="68"/>
      <c r="N53" s="71"/>
    </row>
    <row r="54" spans="1:14" x14ac:dyDescent="0.25">
      <c r="A54" s="71" t="s">
        <v>1284</v>
      </c>
      <c r="B54" s="137" t="s">
        <v>141</v>
      </c>
      <c r="C54" s="158">
        <f>+IF(ISERROR(VLOOKUP(I54,'[3]Public sector auxiliar'!D$202:F$217,2,0)),0,VLOOKUP(I54,'[3]Public sector auxiliar'!D$202:F$217,2,0)/1000/$C$19)</f>
        <v>0</v>
      </c>
      <c r="D54" s="137"/>
      <c r="G54" s="71"/>
      <c r="H54" s="68"/>
      <c r="N54" s="71"/>
    </row>
    <row r="55" spans="1:14" x14ac:dyDescent="0.25">
      <c r="A55" s="71" t="s">
        <v>1285</v>
      </c>
      <c r="B55" s="137" t="s">
        <v>123</v>
      </c>
      <c r="C55" s="158">
        <f>+IF(ISERROR(VLOOKUP(I55,'[3]Public sector auxiliar'!D$202:F$217,2,0)),0,VLOOKUP(I55,'[3]Public sector auxiliar'!D$202:F$217,2,0)/1000/$C$19)</f>
        <v>0</v>
      </c>
      <c r="D55" s="137"/>
      <c r="G55" s="71"/>
      <c r="H55" s="68"/>
      <c r="N55" s="71"/>
    </row>
    <row r="56" spans="1:14" x14ac:dyDescent="0.25">
      <c r="A56" s="71" t="s">
        <v>1286</v>
      </c>
      <c r="B56" s="137" t="s">
        <v>124</v>
      </c>
      <c r="C56" s="158">
        <f>+IF(ISERROR(VLOOKUP(I56,'[3]Public sector auxiliar'!D$202:F$217,2,0)),0,VLOOKUP(I56,'[3]Public sector auxiliar'!D$202:F$217,2,0)/1000/$C$19)</f>
        <v>0</v>
      </c>
      <c r="D56" s="137"/>
      <c r="G56" s="71"/>
      <c r="H56" s="68"/>
      <c r="N56" s="71"/>
    </row>
    <row r="57" spans="1:14" x14ac:dyDescent="0.25">
      <c r="A57" s="71" t="s">
        <v>1287</v>
      </c>
      <c r="B57" s="137" t="s">
        <v>125</v>
      </c>
      <c r="C57" s="158">
        <f>+IF(ISERROR(VLOOKUP(I57,'[3]Public sector auxiliar'!D$202:F$217,2,0)),0,VLOOKUP(I57,'[3]Public sector auxiliar'!D$202:F$217,2,0)/1000/$C$19)</f>
        <v>0</v>
      </c>
      <c r="D57" s="137"/>
      <c r="G57" s="71"/>
      <c r="H57" s="68"/>
      <c r="N57" s="71"/>
    </row>
    <row r="58" spans="1:14" x14ac:dyDescent="0.25">
      <c r="A58" s="71" t="s">
        <v>1288</v>
      </c>
      <c r="B58" s="137" t="s">
        <v>0</v>
      </c>
      <c r="C58" s="158">
        <f>+IF(ISERROR(VLOOKUP(I58,'[3]Public sector auxiliar'!D$202:F$217,2,0)),0,VLOOKUP(I58,'[3]Public sector auxiliar'!D$202:F$217,2,0)/1000/$C$19)</f>
        <v>0</v>
      </c>
      <c r="G58" s="71"/>
      <c r="H58" s="68"/>
      <c r="N58" s="71"/>
    </row>
    <row r="59" spans="1:14" x14ac:dyDescent="0.25">
      <c r="A59" s="71" t="s">
        <v>1289</v>
      </c>
      <c r="B59" s="137" t="s">
        <v>14</v>
      </c>
      <c r="C59" s="158">
        <f>+IF(ISERROR(VLOOKUP(I59,'[3]Public sector auxiliar'!D$202:F$217,2,0)),0,VLOOKUP(I59,'[3]Public sector auxiliar'!D$202:F$217,2,0)/1000/$C$19)</f>
        <v>4.417062932223464E-4</v>
      </c>
      <c r="D59" s="137"/>
      <c r="G59" s="71"/>
      <c r="H59" s="68"/>
      <c r="I59" s="137" t="s">
        <v>627</v>
      </c>
      <c r="N59" s="71"/>
    </row>
    <row r="60" spans="1:14" x14ac:dyDescent="0.25">
      <c r="A60" s="71" t="s">
        <v>1290</v>
      </c>
      <c r="B60" s="137" t="s">
        <v>126</v>
      </c>
      <c r="C60" s="158">
        <f>+IF(ISERROR(VLOOKUP(I60,'[3]Public sector auxiliar'!D$202:F$217,2,0)),0,VLOOKUP(I60,'[3]Public sector auxiliar'!D$202:F$217,2,0)/1000/$C$19)</f>
        <v>0</v>
      </c>
      <c r="D60" s="137"/>
      <c r="G60" s="71"/>
      <c r="H60" s="68"/>
      <c r="N60" s="71"/>
    </row>
    <row r="61" spans="1:14" x14ac:dyDescent="0.25">
      <c r="A61" s="71" t="s">
        <v>1291</v>
      </c>
      <c r="B61" s="137" t="s">
        <v>133</v>
      </c>
      <c r="C61" s="158">
        <f>+IF(ISERROR(VLOOKUP(I61,'[3]Public sector auxiliar'!D$202:F$217,2,0)),0,VLOOKUP(I61,'[3]Public sector auxiliar'!D$202:F$217,2,0)/1000/$C$19)</f>
        <v>8.8341258644469281E-4</v>
      </c>
      <c r="D61" s="137"/>
      <c r="G61" s="71"/>
      <c r="H61" s="68"/>
      <c r="I61" s="71" t="s">
        <v>1409</v>
      </c>
      <c r="N61" s="71"/>
    </row>
    <row r="62" spans="1:14" x14ac:dyDescent="0.25">
      <c r="A62" s="71" t="s">
        <v>1292</v>
      </c>
      <c r="B62" s="137" t="s">
        <v>142</v>
      </c>
      <c r="C62" s="158">
        <f>+IF(ISERROR(VLOOKUP(I62,'[3]Public sector auxiliar'!D$202:F$217,2,0)),0,VLOOKUP(I62,'[3]Public sector auxiliar'!D$202:F$217,2,0)/1000/$C$19)</f>
        <v>0</v>
      </c>
      <c r="D62" s="137"/>
      <c r="G62" s="71"/>
      <c r="H62" s="68"/>
      <c r="N62" s="71"/>
    </row>
    <row r="63" spans="1:14" x14ac:dyDescent="0.25">
      <c r="A63" s="71" t="s">
        <v>1293</v>
      </c>
      <c r="B63" s="71" t="s">
        <v>127</v>
      </c>
      <c r="C63" s="158">
        <f>+IF(ISERROR(VLOOKUP(I63,'[3]Public sector auxiliar'!D$202:F$217,2,0)),0,VLOOKUP(I63,'[3]Public sector auxiliar'!D$202:F$217,2,0)/1000/$C$19)</f>
        <v>0</v>
      </c>
      <c r="D63" s="137"/>
      <c r="G63" s="71"/>
      <c r="H63" s="68"/>
      <c r="N63" s="71"/>
    </row>
    <row r="64" spans="1:14" x14ac:dyDescent="0.25">
      <c r="A64" s="137" t="s">
        <v>1294</v>
      </c>
      <c r="B64" s="137" t="s">
        <v>128</v>
      </c>
      <c r="C64" s="158">
        <f>+IF(ISERROR(VLOOKUP(I64,'[3]Public sector auxiliar'!D$202:F$217,2,0)),0,VLOOKUP(I64,'[3]Public sector auxiliar'!D$202:F$217,2,0)/1000/$C$19)</f>
        <v>0</v>
      </c>
      <c r="D64" s="137"/>
      <c r="G64" s="71"/>
      <c r="H64" s="68"/>
      <c r="N64" s="71"/>
    </row>
    <row r="65" spans="1:14" x14ac:dyDescent="0.25">
      <c r="A65" s="71" t="s">
        <v>1295</v>
      </c>
      <c r="B65" s="137" t="s">
        <v>129</v>
      </c>
      <c r="C65" s="158">
        <f>+IF(ISERROR(VLOOKUP(I65,'[3]Public sector auxiliar'!D$202:F$217,2,0)),0,VLOOKUP(I65,'[3]Public sector auxiliar'!D$202:F$217,2,0)/1000/$C$19)</f>
        <v>0</v>
      </c>
      <c r="G65" s="71"/>
      <c r="H65" s="68"/>
      <c r="N65" s="71"/>
    </row>
    <row r="66" spans="1:14" x14ac:dyDescent="0.25">
      <c r="A66" s="71" t="s">
        <v>1296</v>
      </c>
      <c r="B66" s="137" t="s">
        <v>130</v>
      </c>
      <c r="C66" s="158">
        <f>+IF(ISERROR(VLOOKUP(I66,'[3]Public sector auxiliar'!D$202:F$217,2,0)),0,VLOOKUP(I66,'[3]Public sector auxiliar'!D$202:F$217,2,0)/1000/$C$19)</f>
        <v>0</v>
      </c>
      <c r="G66" s="71"/>
      <c r="H66" s="68"/>
      <c r="N66" s="71"/>
    </row>
    <row r="67" spans="1:14" x14ac:dyDescent="0.25">
      <c r="A67" s="71" t="s">
        <v>1297</v>
      </c>
      <c r="B67" s="137" t="s">
        <v>131</v>
      </c>
      <c r="C67" s="158">
        <f>+IF(ISERROR(VLOOKUP(I67,'[3]Public sector auxiliar'!D$202:F$217,2,0)),0,VLOOKUP(I67,'[3]Public sector auxiliar'!D$202:F$217,2,0)/1000/$C$19)</f>
        <v>0</v>
      </c>
      <c r="G67" s="71"/>
      <c r="H67" s="68"/>
      <c r="N67" s="71"/>
    </row>
    <row r="68" spans="1:14" x14ac:dyDescent="0.25">
      <c r="A68" s="71" t="s">
        <v>1298</v>
      </c>
      <c r="B68" s="137" t="s">
        <v>132</v>
      </c>
      <c r="C68" s="158">
        <f>+IF(ISERROR(VLOOKUP(I68,'[3]Public sector auxiliar'!D$202:F$217,2,0)),0,VLOOKUP(I68,'[3]Public sector auxiliar'!D$202:F$217,2,0)/1000/$C$19)</f>
        <v>0</v>
      </c>
      <c r="D68" s="137"/>
      <c r="G68" s="71"/>
      <c r="H68" s="68"/>
      <c r="N68" s="71"/>
    </row>
    <row r="69" spans="1:14" x14ac:dyDescent="0.25">
      <c r="A69" s="137" t="s">
        <v>1299</v>
      </c>
      <c r="B69" s="137" t="s">
        <v>135</v>
      </c>
      <c r="C69" s="158">
        <f>+IF(ISERROR(VLOOKUP(I69,'[3]Public sector auxiliar'!D$202:F$217,2,0)),0,VLOOKUP(I69,'[3]Public sector auxiliar'!D$202:F$217,2,0)/1000/$C$19)</f>
        <v>1.3574468005341652E-3</v>
      </c>
      <c r="D69" s="137"/>
      <c r="G69" s="71"/>
      <c r="H69" s="68"/>
      <c r="I69" s="71" t="s">
        <v>1410</v>
      </c>
      <c r="N69" s="71"/>
    </row>
    <row r="70" spans="1:14" x14ac:dyDescent="0.25">
      <c r="A70" s="71" t="s">
        <v>1300</v>
      </c>
      <c r="B70" s="137" t="s">
        <v>136</v>
      </c>
      <c r="C70" s="158">
        <f>+IF(ISERROR(VLOOKUP(I70,'[3]Public sector auxiliar'!D$202:F$217,2,0)),0,VLOOKUP(I70,'[3]Public sector auxiliar'!D$202:F$217,2,0)/1000/$C$19)</f>
        <v>0</v>
      </c>
      <c r="G70" s="71"/>
      <c r="H70" s="68"/>
      <c r="N70" s="71"/>
    </row>
    <row r="71" spans="1:14" x14ac:dyDescent="0.25">
      <c r="A71" s="71" t="s">
        <v>1301</v>
      </c>
      <c r="B71" s="71" t="s">
        <v>137</v>
      </c>
      <c r="C71" s="158">
        <f>+IF(ISERROR(VLOOKUP(I71,'[3]Public sector auxiliar'!D$202:F$217,2,0)),0,VLOOKUP(I71,'[3]Public sector auxiliar'!D$202:F$217,2,0)/1000/$C$19)</f>
        <v>0</v>
      </c>
      <c r="G71" s="71"/>
      <c r="H71" s="68"/>
      <c r="N71" s="71"/>
    </row>
    <row r="72" spans="1:14" x14ac:dyDescent="0.25">
      <c r="A72" s="71" t="s">
        <v>1302</v>
      </c>
      <c r="B72" s="71" t="s">
        <v>139</v>
      </c>
      <c r="C72" s="158">
        <f>+IF(ISERROR(VLOOKUP(I72,'[3]Public sector auxiliar'!D$202:F$217,2,0)),0,VLOOKUP(I72,'[3]Public sector auxiliar'!D$202:F$217,2,0)/1000/$C$19)</f>
        <v>0</v>
      </c>
      <c r="G72" s="71"/>
      <c r="H72" s="68"/>
      <c r="N72" s="71"/>
    </row>
    <row r="73" spans="1:14" x14ac:dyDescent="0.25">
      <c r="A73" s="71" t="s">
        <v>1303</v>
      </c>
      <c r="B73" s="71" t="s">
        <v>140</v>
      </c>
      <c r="C73" s="158">
        <f>+IF(ISERROR(VLOOKUP(I73,'[3]Public sector auxiliar'!D$202:F$217,2,0)),0,VLOOKUP(I73,'[3]Public sector auxiliar'!D$202:F$217,2,0)/1000/$C$19)</f>
        <v>0</v>
      </c>
      <c r="G73" s="71"/>
      <c r="H73" s="68"/>
      <c r="N73" s="71"/>
    </row>
    <row r="74" spans="1:14" x14ac:dyDescent="0.25">
      <c r="A74" s="71" t="s">
        <v>1304</v>
      </c>
      <c r="B74" s="71" t="s">
        <v>15</v>
      </c>
      <c r="C74" s="158">
        <f>+IF(ISERROR(VLOOKUP(I74,'[3]Public sector auxiliar'!D$202:F$217,2,0)),0,VLOOKUP(I74,'[3]Public sector auxiliar'!D$202:F$217,2,0)/1000/$C$19)</f>
        <v>0</v>
      </c>
      <c r="G74" s="71"/>
      <c r="H74" s="68"/>
      <c r="I74" s="71" t="s">
        <v>628</v>
      </c>
      <c r="N74" s="71"/>
    </row>
    <row r="75" spans="1:14" x14ac:dyDescent="0.25">
      <c r="A75" s="71" t="s">
        <v>1305</v>
      </c>
      <c r="B75" s="71" t="s">
        <v>138</v>
      </c>
      <c r="C75" s="158">
        <f>+IF(ISERROR(VLOOKUP(I75,'[3]Public sector auxiliar'!D$202:F$217,2,0)),0,VLOOKUP(I75,'[3]Public sector auxiliar'!D$202:F$217,2,0)/1000/$C$19)</f>
        <v>0</v>
      </c>
      <c r="G75" s="71"/>
      <c r="H75" s="68"/>
      <c r="N75" s="71"/>
    </row>
    <row r="76" spans="1:14" x14ac:dyDescent="0.25">
      <c r="A76" s="71" t="s">
        <v>1306</v>
      </c>
      <c r="B76" s="71" t="s">
        <v>143</v>
      </c>
      <c r="C76" s="158">
        <f>+IF(ISERROR(VLOOKUP(I76,'[3]Public sector auxiliar'!D$202:F$217,2,0)),0,VLOOKUP(I76,'[3]Public sector auxiliar'!D$202:F$217,2,0)/1000/$C$19)</f>
        <v>0</v>
      </c>
      <c r="G76" s="71"/>
      <c r="H76" s="68"/>
      <c r="N76" s="71"/>
    </row>
    <row r="77" spans="1:14" x14ac:dyDescent="0.25">
      <c r="A77" s="71" t="s">
        <v>1307</v>
      </c>
      <c r="B77" s="92" t="s">
        <v>145</v>
      </c>
      <c r="C77" s="137">
        <f>SUM(C78:C80)</f>
        <v>0</v>
      </c>
      <c r="G77" s="71"/>
      <c r="H77" s="68"/>
      <c r="I77" s="4"/>
      <c r="N77" s="71"/>
    </row>
    <row r="78" spans="1:14" x14ac:dyDescent="0.25">
      <c r="A78" s="71" t="s">
        <v>1308</v>
      </c>
      <c r="B78" s="71" t="s">
        <v>146</v>
      </c>
      <c r="C78" s="158">
        <f>+IF(ISERROR(VLOOKUP(I78,'[3]Public sector auxiliar'!D$202:F$217,2,0)),0,VLOOKUP(I78,'[3]Public sector auxiliar'!D$202:F$217,2,0)/1000/$C$19)</f>
        <v>0</v>
      </c>
      <c r="G78" s="71"/>
      <c r="H78" s="68"/>
      <c r="N78" s="71"/>
    </row>
    <row r="79" spans="1:14" x14ac:dyDescent="0.25">
      <c r="A79" s="71" t="s">
        <v>1309</v>
      </c>
      <c r="B79" s="71" t="s">
        <v>147</v>
      </c>
      <c r="C79" s="158">
        <f>+IF(ISERROR(VLOOKUP(I79,'[3]Public sector auxiliar'!D$202:F$217,2,0)),0,VLOOKUP(I79,'[3]Public sector auxiliar'!D$202:F$217,2,0)/1000/$C$19)</f>
        <v>0</v>
      </c>
      <c r="G79" s="71"/>
      <c r="H79" s="68"/>
      <c r="N79" s="71"/>
    </row>
    <row r="80" spans="1:14" x14ac:dyDescent="0.25">
      <c r="A80" s="71" t="s">
        <v>1310</v>
      </c>
      <c r="B80" s="71" t="s">
        <v>148</v>
      </c>
      <c r="C80" s="158">
        <f>+IF(ISERROR(VLOOKUP(I80,'[3]Public sector auxiliar'!D$202:F$217,2,0)),0,VLOOKUP(I80,'[3]Public sector auxiliar'!D$202:F$217,2,0)/1000/$C$19)</f>
        <v>0</v>
      </c>
      <c r="G80" s="71"/>
      <c r="H80" s="68"/>
      <c r="N80" s="71"/>
    </row>
    <row r="81" spans="1:14" x14ac:dyDescent="0.25">
      <c r="A81" s="71" t="s">
        <v>1311</v>
      </c>
      <c r="B81" s="92" t="s">
        <v>2</v>
      </c>
      <c r="C81" s="137">
        <f>SUM(C82:C91)</f>
        <v>0</v>
      </c>
      <c r="G81" s="71"/>
      <c r="H81" s="68"/>
      <c r="I81" s="4"/>
      <c r="N81" s="71"/>
    </row>
    <row r="82" spans="1:14" x14ac:dyDescent="0.25">
      <c r="A82" s="71" t="s">
        <v>1312</v>
      </c>
      <c r="B82" s="149" t="s">
        <v>149</v>
      </c>
      <c r="C82" s="158">
        <f>+IF(ISERROR(VLOOKUP(I82,'[3]Public sector auxiliar'!D$202:F$217,2,0)),0,VLOOKUP(I82,'[3]Public sector auxiliar'!D$202:F$217,2,0)/1000/$C$19)</f>
        <v>0</v>
      </c>
      <c r="G82" s="71"/>
      <c r="H82" s="68"/>
      <c r="I82" s="72"/>
      <c r="N82" s="71"/>
    </row>
    <row r="83" spans="1:14" x14ac:dyDescent="0.25">
      <c r="A83" s="71" t="s">
        <v>1313</v>
      </c>
      <c r="B83" s="149" t="s">
        <v>150</v>
      </c>
      <c r="C83" s="158">
        <f>+IF(ISERROR(VLOOKUP(I83,'[3]Public sector auxiliar'!D$202:F$217,2,0)),0,VLOOKUP(I83,'[3]Public sector auxiliar'!D$202:F$217,2,0)/1000/$C$19)</f>
        <v>0</v>
      </c>
      <c r="G83" s="71"/>
      <c r="H83" s="68"/>
      <c r="I83" s="72"/>
      <c r="N83" s="71"/>
    </row>
    <row r="84" spans="1:14" x14ac:dyDescent="0.25">
      <c r="A84" s="71" t="s">
        <v>1314</v>
      </c>
      <c r="B84" s="149" t="s">
        <v>173</v>
      </c>
      <c r="C84" s="158">
        <f>+IF(ISERROR(VLOOKUP(I84,'[3]Public sector auxiliar'!D$202:F$217,2,0)),0,VLOOKUP(I84,'[3]Public sector auxiliar'!D$202:F$217,2,0)/1000/$C$19)</f>
        <v>0</v>
      </c>
      <c r="G84" s="71"/>
      <c r="H84" s="68"/>
      <c r="I84" s="72"/>
      <c r="N84" s="71"/>
    </row>
    <row r="85" spans="1:14" x14ac:dyDescent="0.25">
      <c r="A85" s="71" t="s">
        <v>1315</v>
      </c>
      <c r="B85" s="149" t="s">
        <v>151</v>
      </c>
      <c r="C85" s="158">
        <f>+IF(ISERROR(VLOOKUP(I85,'[3]Public sector auxiliar'!D$202:F$217,2,0)),0,VLOOKUP(I85,'[3]Public sector auxiliar'!D$202:F$217,2,0)/1000/$C$19)</f>
        <v>0</v>
      </c>
      <c r="G85" s="71"/>
      <c r="H85" s="68"/>
      <c r="I85" s="72"/>
      <c r="N85" s="71"/>
    </row>
    <row r="86" spans="1:14" x14ac:dyDescent="0.25">
      <c r="A86" s="71" t="s">
        <v>1316</v>
      </c>
      <c r="B86" s="149" t="s">
        <v>152</v>
      </c>
      <c r="C86" s="158">
        <f>+IF(ISERROR(VLOOKUP(I86,'[3]Public sector auxiliar'!D$202:F$217,2,0)),0,VLOOKUP(I86,'[3]Public sector auxiliar'!D$202:F$217,2,0)/1000/$C$19)</f>
        <v>0</v>
      </c>
      <c r="G86" s="71"/>
      <c r="H86" s="68"/>
      <c r="I86" s="72"/>
      <c r="N86" s="71"/>
    </row>
    <row r="87" spans="1:14" x14ac:dyDescent="0.25">
      <c r="A87" s="71" t="s">
        <v>1317</v>
      </c>
      <c r="B87" s="149" t="s">
        <v>153</v>
      </c>
      <c r="C87" s="158">
        <f>+IF(ISERROR(VLOOKUP(I87,'[3]Public sector auxiliar'!D$202:F$217,2,0)),0,VLOOKUP(I87,'[3]Public sector auxiliar'!D$202:F$217,2,0)/1000/$C$19)</f>
        <v>0</v>
      </c>
      <c r="G87" s="71"/>
      <c r="H87" s="68"/>
      <c r="I87" s="72"/>
      <c r="N87" s="71"/>
    </row>
    <row r="88" spans="1:14" x14ac:dyDescent="0.25">
      <c r="A88" s="71" t="s">
        <v>1318</v>
      </c>
      <c r="B88" s="149" t="s">
        <v>154</v>
      </c>
      <c r="C88" s="158">
        <f>+IF(ISERROR(VLOOKUP(I88,'[3]Public sector auxiliar'!D$202:F$217,2,0)),0,VLOOKUP(I88,'[3]Public sector auxiliar'!D$202:F$217,2,0)/1000/$C$19)</f>
        <v>0</v>
      </c>
      <c r="G88" s="71"/>
      <c r="H88" s="68"/>
      <c r="I88" s="72"/>
      <c r="N88" s="71"/>
    </row>
    <row r="89" spans="1:14" x14ac:dyDescent="0.25">
      <c r="A89" s="71" t="s">
        <v>1319</v>
      </c>
      <c r="B89" s="149" t="s">
        <v>157</v>
      </c>
      <c r="C89" s="158">
        <f>+IF(ISERROR(VLOOKUP(I89,'[3]Public sector auxiliar'!D$202:F$217,2,0)),0,VLOOKUP(I89,'[3]Public sector auxiliar'!D$202:F$217,2,0)/1000/$C$19)</f>
        <v>0</v>
      </c>
      <c r="G89" s="71"/>
      <c r="H89" s="68"/>
      <c r="I89" s="72"/>
      <c r="N89" s="71"/>
    </row>
    <row r="90" spans="1:14" x14ac:dyDescent="0.25">
      <c r="A90" s="71" t="s">
        <v>1320</v>
      </c>
      <c r="B90" s="149" t="s">
        <v>155</v>
      </c>
      <c r="C90" s="158">
        <f>+IF(ISERROR(VLOOKUP(I90,'[3]Public sector auxiliar'!D$202:F$217,2,0)),0,VLOOKUP(I90,'[3]Public sector auxiliar'!D$202:F$217,2,0)/1000/$C$19)</f>
        <v>0</v>
      </c>
      <c r="G90" s="71"/>
      <c r="H90" s="68"/>
      <c r="I90" s="72"/>
      <c r="N90" s="71"/>
    </row>
    <row r="91" spans="1:14" x14ac:dyDescent="0.25">
      <c r="A91" s="71" t="s">
        <v>1321</v>
      </c>
      <c r="B91" s="149" t="s">
        <v>2</v>
      </c>
      <c r="C91" s="158">
        <f>+IF(ISERROR(VLOOKUP(I91,'[3]Public sector auxiliar'!D$202:F$217,2,0)),0,VLOOKUP(I91,'[3]Public sector auxiliar'!D$202:F$217,2,0)/1000/$C$19)</f>
        <v>0</v>
      </c>
      <c r="G91" s="71"/>
      <c r="H91" s="68"/>
      <c r="I91" s="72"/>
      <c r="N91" s="71"/>
    </row>
    <row r="92" spans="1:14" hidden="1" outlineLevel="1" x14ac:dyDescent="0.25">
      <c r="A92" s="71" t="s">
        <v>1322</v>
      </c>
      <c r="B92" s="89" t="s">
        <v>188</v>
      </c>
      <c r="G92" s="71"/>
      <c r="H92" s="68"/>
      <c r="I92" s="72"/>
      <c r="N92" s="71"/>
    </row>
    <row r="93" spans="1:14" hidden="1" outlineLevel="1" x14ac:dyDescent="0.25">
      <c r="A93" s="71" t="s">
        <v>1323</v>
      </c>
      <c r="B93" s="89" t="s">
        <v>188</v>
      </c>
      <c r="G93" s="71"/>
      <c r="H93" s="68"/>
      <c r="I93" s="72"/>
      <c r="N93" s="71"/>
    </row>
    <row r="94" spans="1:14" hidden="1" outlineLevel="1" x14ac:dyDescent="0.25">
      <c r="A94" s="71" t="s">
        <v>1324</v>
      </c>
      <c r="B94" s="89" t="s">
        <v>188</v>
      </c>
      <c r="G94" s="71"/>
      <c r="H94" s="68"/>
      <c r="I94" s="72"/>
      <c r="N94" s="71"/>
    </row>
    <row r="95" spans="1:14" hidden="1" outlineLevel="1" x14ac:dyDescent="0.25">
      <c r="A95" s="71" t="s">
        <v>1325</v>
      </c>
      <c r="B95" s="89" t="s">
        <v>188</v>
      </c>
      <c r="G95" s="71"/>
      <c r="H95" s="68"/>
      <c r="I95" s="72"/>
      <c r="N95" s="71"/>
    </row>
    <row r="96" spans="1:14" hidden="1" outlineLevel="1" x14ac:dyDescent="0.25">
      <c r="A96" s="71" t="s">
        <v>1326</v>
      </c>
      <c r="B96" s="89" t="s">
        <v>188</v>
      </c>
      <c r="G96" s="71"/>
      <c r="H96" s="68"/>
      <c r="I96" s="72"/>
      <c r="N96" s="71"/>
    </row>
    <row r="97" spans="1:14" hidden="1" outlineLevel="1" x14ac:dyDescent="0.25">
      <c r="A97" s="71" t="s">
        <v>1327</v>
      </c>
      <c r="B97" s="89" t="s">
        <v>188</v>
      </c>
      <c r="G97" s="71"/>
      <c r="H97" s="68"/>
      <c r="I97" s="72"/>
      <c r="N97" s="71"/>
    </row>
    <row r="98" spans="1:14" hidden="1" outlineLevel="1" x14ac:dyDescent="0.25">
      <c r="A98" s="71" t="s">
        <v>1328</v>
      </c>
      <c r="B98" s="89" t="s">
        <v>188</v>
      </c>
      <c r="G98" s="71"/>
      <c r="H98" s="68"/>
      <c r="I98" s="72"/>
      <c r="N98" s="71"/>
    </row>
    <row r="99" spans="1:14" hidden="1" outlineLevel="1" x14ac:dyDescent="0.25">
      <c r="A99" s="71" t="s">
        <v>1329</v>
      </c>
      <c r="B99" s="89" t="s">
        <v>188</v>
      </c>
      <c r="G99" s="71"/>
      <c r="H99" s="68"/>
      <c r="I99" s="72"/>
      <c r="N99" s="71"/>
    </row>
    <row r="100" spans="1:14" hidden="1" outlineLevel="1" x14ac:dyDescent="0.25">
      <c r="A100" s="71" t="s">
        <v>1330</v>
      </c>
      <c r="B100" s="89" t="s">
        <v>188</v>
      </c>
      <c r="G100" s="71"/>
      <c r="H100" s="68"/>
      <c r="I100" s="72"/>
      <c r="N100" s="71"/>
    </row>
    <row r="101" spans="1:14" hidden="1" outlineLevel="1" x14ac:dyDescent="0.25">
      <c r="A101" s="71" t="s">
        <v>1331</v>
      </c>
      <c r="B101" s="89" t="s">
        <v>188</v>
      </c>
      <c r="G101" s="71"/>
      <c r="H101" s="68"/>
      <c r="I101" s="72"/>
      <c r="N101" s="71"/>
    </row>
    <row r="102" spans="1:14" ht="15" customHeight="1" collapsed="1" x14ac:dyDescent="0.25">
      <c r="A102" s="77"/>
      <c r="B102" s="79" t="s">
        <v>159</v>
      </c>
      <c r="C102" s="77" t="s">
        <v>358</v>
      </c>
      <c r="D102" s="77"/>
      <c r="E102" s="62"/>
      <c r="F102" s="77"/>
      <c r="G102" s="78"/>
      <c r="H102" s="68"/>
      <c r="I102" s="148" t="s">
        <v>626</v>
      </c>
      <c r="J102" s="60"/>
      <c r="K102" s="60"/>
      <c r="L102" s="4"/>
      <c r="M102" s="60"/>
      <c r="N102" s="51"/>
    </row>
    <row r="103" spans="1:14" x14ac:dyDescent="0.25">
      <c r="A103" s="71" t="s">
        <v>1332</v>
      </c>
      <c r="B103" s="149" t="s">
        <v>581</v>
      </c>
      <c r="C103" s="158">
        <f>+VLOOKUP(I103,'[3]distribucion regional valores  '!$B:$E,3,0)</f>
        <v>0.15205486414502983</v>
      </c>
      <c r="G103" s="71"/>
      <c r="H103" s="68"/>
      <c r="I103" s="149" t="s">
        <v>1412</v>
      </c>
      <c r="N103" s="71"/>
    </row>
    <row r="104" spans="1:14" x14ac:dyDescent="0.25">
      <c r="A104" s="71" t="s">
        <v>1333</v>
      </c>
      <c r="B104" s="149" t="s">
        <v>582</v>
      </c>
      <c r="C104" s="158">
        <f>+VLOOKUP(I104,'[3]distribucion regional valores  '!$B:$E,3,0)</f>
        <v>1.9188385082804783E-2</v>
      </c>
      <c r="G104" s="71"/>
      <c r="H104" s="68"/>
      <c r="I104" s="137" t="s">
        <v>1421</v>
      </c>
      <c r="N104" s="71"/>
    </row>
    <row r="105" spans="1:14" x14ac:dyDescent="0.25">
      <c r="A105" s="71" t="s">
        <v>1334</v>
      </c>
      <c r="B105" s="149" t="s">
        <v>583</v>
      </c>
      <c r="C105" s="158">
        <f>+VLOOKUP(I105,'[3]distribucion regional valores  '!$B:$E,3,0)</f>
        <v>2.1150054418592256E-2</v>
      </c>
      <c r="G105" s="71"/>
      <c r="H105" s="68"/>
      <c r="I105" s="149" t="s">
        <v>1423</v>
      </c>
      <c r="N105" s="71"/>
    </row>
    <row r="106" spans="1:14" x14ac:dyDescent="0.25">
      <c r="A106" s="71" t="s">
        <v>1335</v>
      </c>
      <c r="B106" s="149" t="s">
        <v>584</v>
      </c>
      <c r="C106" s="158">
        <f>+VLOOKUP(I106,'[3]distribucion regional valores  '!$B:$E,3,0)</f>
        <v>4.1699896896131461E-2</v>
      </c>
      <c r="G106" s="71"/>
      <c r="H106" s="68"/>
      <c r="I106" s="149" t="s">
        <v>1417</v>
      </c>
      <c r="N106" s="71"/>
    </row>
    <row r="107" spans="1:14" x14ac:dyDescent="0.25">
      <c r="A107" s="71" t="s">
        <v>1336</v>
      </c>
      <c r="B107" s="149" t="s">
        <v>585</v>
      </c>
      <c r="C107" s="158">
        <f>+VLOOKUP(I107,'[3]distribucion regional valores  '!$B:$E,3,0)</f>
        <v>3.3609740993572397E-2</v>
      </c>
      <c r="G107" s="71"/>
      <c r="H107" s="68"/>
      <c r="I107" s="149" t="s">
        <v>1419</v>
      </c>
      <c r="N107" s="71"/>
    </row>
    <row r="108" spans="1:14" x14ac:dyDescent="0.25">
      <c r="A108" s="71" t="s">
        <v>1337</v>
      </c>
      <c r="B108" s="149" t="s">
        <v>586</v>
      </c>
      <c r="C108" s="158">
        <f>+VLOOKUP(I108,'[3]distribucion regional valores  '!$B:$E,3,0)</f>
        <v>3.4285602057994011E-2</v>
      </c>
      <c r="G108" s="71"/>
      <c r="H108" s="68"/>
      <c r="I108" s="149" t="s">
        <v>1418</v>
      </c>
      <c r="N108" s="71"/>
    </row>
    <row r="109" spans="1:14" x14ac:dyDescent="0.25">
      <c r="A109" s="71" t="s">
        <v>1338</v>
      </c>
      <c r="B109" s="149" t="s">
        <v>587</v>
      </c>
      <c r="C109" s="158">
        <f>+VLOOKUP(I109,'[3]distribucion regional valores  '!$B:$E,3,0)</f>
        <v>8.6920237280655437E-3</v>
      </c>
      <c r="G109" s="71"/>
      <c r="H109" s="68"/>
      <c r="I109" s="149" t="s">
        <v>1424</v>
      </c>
      <c r="N109" s="71"/>
    </row>
    <row r="110" spans="1:14" x14ac:dyDescent="0.25">
      <c r="A110" s="71" t="s">
        <v>1339</v>
      </c>
      <c r="B110" s="149" t="s">
        <v>588</v>
      </c>
      <c r="C110" s="158">
        <f>+VLOOKUP(I110,'[3]distribucion regional valores  '!$B:$E,3,0)</f>
        <v>1.3626100890571242E-2</v>
      </c>
      <c r="G110" s="71"/>
      <c r="H110" s="68"/>
      <c r="I110" s="137" t="s">
        <v>1422</v>
      </c>
      <c r="N110" s="71"/>
    </row>
    <row r="111" spans="1:14" x14ac:dyDescent="0.25">
      <c r="A111" s="71" t="s">
        <v>1340</v>
      </c>
      <c r="B111" s="149" t="s">
        <v>589</v>
      </c>
      <c r="C111" s="158">
        <f>+VLOOKUP(I111,'[3]distribucion regional valores  '!$B:$E,3,0)</f>
        <v>3.3425247883726049E-2</v>
      </c>
      <c r="G111" s="71"/>
      <c r="H111" s="68"/>
      <c r="I111" s="149" t="s">
        <v>1420</v>
      </c>
      <c r="N111" s="71"/>
    </row>
    <row r="112" spans="1:14" x14ac:dyDescent="0.25">
      <c r="A112" s="71" t="s">
        <v>1341</v>
      </c>
      <c r="B112" s="149" t="s">
        <v>590</v>
      </c>
      <c r="C112" s="158">
        <f>+VLOOKUP(I112,'[3]distribucion regional valores  '!$B:$E,3,0)</f>
        <v>0.37324756023650518</v>
      </c>
      <c r="G112" s="71"/>
      <c r="H112" s="68"/>
      <c r="I112" s="149" t="s">
        <v>1411</v>
      </c>
      <c r="N112" s="71"/>
    </row>
    <row r="113" spans="1:14" x14ac:dyDescent="0.25">
      <c r="A113" s="71" t="s">
        <v>1342</v>
      </c>
      <c r="B113" s="72" t="s">
        <v>591</v>
      </c>
      <c r="C113" s="158">
        <f>+VLOOKUP(I113,'[3]distribucion regional valores  '!$B:$E,3,0)</f>
        <v>3.5983955420459215E-3</v>
      </c>
      <c r="G113" s="71"/>
      <c r="H113" s="68"/>
      <c r="I113" s="149" t="s">
        <v>1429</v>
      </c>
      <c r="N113" s="71"/>
    </row>
    <row r="114" spans="1:14" x14ac:dyDescent="0.25">
      <c r="A114" s="71" t="s">
        <v>1343</v>
      </c>
      <c r="B114" s="72" t="s">
        <v>592</v>
      </c>
      <c r="C114" s="158">
        <f>+VLOOKUP(I114,'[3]distribucion regional valores  '!$B:$E,3,0)</f>
        <v>9.4990018338187102E-3</v>
      </c>
      <c r="G114" s="71"/>
      <c r="H114" s="68"/>
      <c r="I114" s="149" t="s">
        <v>1425</v>
      </c>
      <c r="N114" s="71"/>
    </row>
    <row r="115" spans="1:14" x14ac:dyDescent="0.25">
      <c r="A115" s="71" t="s">
        <v>1344</v>
      </c>
      <c r="B115" s="72" t="s">
        <v>593</v>
      </c>
      <c r="C115" s="158">
        <f>+VLOOKUP(I115,'[3]distribucion regional valores  '!$B:$E,3,0)</f>
        <v>8.5550383385867047E-3</v>
      </c>
      <c r="G115" s="71"/>
      <c r="H115" s="68"/>
      <c r="I115" s="149" t="s">
        <v>1427</v>
      </c>
      <c r="N115" s="71"/>
    </row>
    <row r="116" spans="1:14" x14ac:dyDescent="0.25">
      <c r="A116" s="71" t="s">
        <v>1345</v>
      </c>
      <c r="B116" s="72" t="s">
        <v>594</v>
      </c>
      <c r="C116" s="158">
        <f>+VLOOKUP(I116,'[3]distribucion regional valores  '!$B:$E,3,0)</f>
        <v>6.451708048847365E-3</v>
      </c>
      <c r="G116" s="71"/>
      <c r="H116" s="68"/>
      <c r="I116" s="149" t="s">
        <v>1428</v>
      </c>
      <c r="N116" s="71"/>
    </row>
    <row r="117" spans="1:14" x14ac:dyDescent="0.25">
      <c r="A117" s="71" t="s">
        <v>1346</v>
      </c>
      <c r="B117" s="72" t="s">
        <v>595</v>
      </c>
      <c r="C117" s="158">
        <f>+VLOOKUP(I117,'[3]distribucion regional valores  '!$B:$E,3,0)</f>
        <v>8.1570407141279222E-2</v>
      </c>
      <c r="G117" s="71"/>
      <c r="H117" s="68"/>
      <c r="I117" s="149" t="s">
        <v>1413</v>
      </c>
      <c r="N117" s="71"/>
    </row>
    <row r="118" spans="1:14" x14ac:dyDescent="0.25">
      <c r="A118" s="71" t="s">
        <v>1347</v>
      </c>
      <c r="B118" s="72" t="s">
        <v>596</v>
      </c>
      <c r="C118" s="158">
        <f>+VLOOKUP(I118,'[3]distribucion regional valores  '!$B:$E,3,0)</f>
        <v>8.4283599136876237E-4</v>
      </c>
      <c r="G118" s="71"/>
      <c r="H118" s="68"/>
      <c r="I118" s="137" t="s">
        <v>1431</v>
      </c>
      <c r="N118" s="71"/>
    </row>
    <row r="119" spans="1:14" x14ac:dyDescent="0.25">
      <c r="A119" s="71" t="s">
        <v>1348</v>
      </c>
      <c r="B119" s="72" t="s">
        <v>597</v>
      </c>
      <c r="C119" s="158">
        <f>+VLOOKUP(I119,'[3]distribucion regional valores  '!$B:$E,3,0)</f>
        <v>4.9202758806421651E-3</v>
      </c>
      <c r="G119" s="71"/>
      <c r="H119" s="68"/>
      <c r="I119" s="149" t="s">
        <v>1426</v>
      </c>
      <c r="N119" s="71"/>
    </row>
    <row r="120" spans="1:14" x14ac:dyDescent="0.25">
      <c r="A120" s="71" t="s">
        <v>1349</v>
      </c>
      <c r="B120" s="72" t="s">
        <v>598</v>
      </c>
      <c r="C120" s="158">
        <f>+VLOOKUP(I120,'[3]distribucion regional valores  '!$B:$E,3,0)</f>
        <v>5.5909710283883488E-2</v>
      </c>
      <c r="G120" s="71"/>
      <c r="H120" s="68"/>
      <c r="I120" s="149" t="s">
        <v>1416</v>
      </c>
      <c r="N120" s="71"/>
    </row>
    <row r="121" spans="1:14" x14ac:dyDescent="0.25">
      <c r="A121" s="71" t="s">
        <v>1350</v>
      </c>
      <c r="B121" s="72" t="s">
        <v>599</v>
      </c>
      <c r="C121" s="158">
        <f>+VLOOKUP(I121,'[3]distribucion regional valores  '!$B:$E,3,0)</f>
        <v>6.050405223300933E-2</v>
      </c>
      <c r="G121" s="71"/>
      <c r="H121" s="68"/>
      <c r="I121" s="149" t="s">
        <v>1414</v>
      </c>
      <c r="N121" s="71"/>
    </row>
    <row r="122" spans="1:14" x14ac:dyDescent="0.25">
      <c r="A122" s="71" t="s">
        <v>1351</v>
      </c>
      <c r="B122" s="72" t="s">
        <v>600</v>
      </c>
      <c r="C122" s="158">
        <f>+VLOOKUP(I123,'[3]distribucion regional valores  '!$B:$E,3,0)+VLOOKUP(I122,'[3]distribucion regional valores  '!$B:$E,3,0)</f>
        <v>3.7169098373525659E-2</v>
      </c>
      <c r="G122" s="71"/>
      <c r="H122" s="68"/>
      <c r="I122" s="149" t="s">
        <v>1415</v>
      </c>
      <c r="N122" s="71"/>
    </row>
    <row r="123" spans="1:14" x14ac:dyDescent="0.25">
      <c r="A123" s="137" t="s">
        <v>1352</v>
      </c>
      <c r="B123" s="137" t="s">
        <v>1433</v>
      </c>
      <c r="C123" s="158">
        <f>+VLOOKUP(I122,'[3]distribucion regional valores  '!$B:$E,3,0)</f>
        <v>3.3161413813657399E-2</v>
      </c>
      <c r="G123" s="71"/>
      <c r="H123" s="68"/>
      <c r="I123" s="149" t="s">
        <v>1430</v>
      </c>
      <c r="N123" s="71"/>
    </row>
    <row r="124" spans="1:14" x14ac:dyDescent="0.25">
      <c r="A124" s="71" t="s">
        <v>1353</v>
      </c>
      <c r="B124" s="137" t="s">
        <v>1432</v>
      </c>
      <c r="C124" s="158">
        <f>+VLOOKUP(I123,'[3]distribucion regional valores  '!$B:$E,3,0)</f>
        <v>4.0076845598682629E-3</v>
      </c>
      <c r="G124" s="71"/>
      <c r="H124" s="68"/>
      <c r="N124" s="71"/>
    </row>
    <row r="125" spans="1:14" hidden="1" x14ac:dyDescent="0.25">
      <c r="A125" s="71" t="s">
        <v>1354</v>
      </c>
      <c r="B125" s="72" t="s">
        <v>109</v>
      </c>
      <c r="C125" s="71" t="s">
        <v>57</v>
      </c>
      <c r="G125" s="71"/>
      <c r="H125" s="68"/>
      <c r="I125" s="72"/>
      <c r="N125" s="71"/>
    </row>
    <row r="126" spans="1:14" hidden="1" x14ac:dyDescent="0.25">
      <c r="A126" s="71" t="s">
        <v>1355</v>
      </c>
      <c r="B126" s="72" t="s">
        <v>109</v>
      </c>
      <c r="C126" s="71" t="s">
        <v>57</v>
      </c>
      <c r="G126" s="71"/>
      <c r="H126" s="68"/>
      <c r="I126" s="72"/>
      <c r="N126" s="71"/>
    </row>
    <row r="127" spans="1:14" hidden="1" x14ac:dyDescent="0.25">
      <c r="A127" s="71" t="s">
        <v>1356</v>
      </c>
      <c r="B127" s="72" t="s">
        <v>109</v>
      </c>
      <c r="C127" s="71" t="s">
        <v>57</v>
      </c>
      <c r="G127" s="71"/>
      <c r="H127" s="68"/>
      <c r="I127" s="72"/>
      <c r="N127" s="71"/>
    </row>
    <row r="128" spans="1:14" x14ac:dyDescent="0.25">
      <c r="A128" s="77"/>
      <c r="B128" s="79" t="s">
        <v>70</v>
      </c>
      <c r="C128" s="77" t="s">
        <v>358</v>
      </c>
      <c r="D128" s="77"/>
      <c r="E128" s="77"/>
      <c r="F128" s="78"/>
      <c r="G128" s="78"/>
      <c r="H128" s="68"/>
      <c r="I128" s="148" t="s">
        <v>626</v>
      </c>
      <c r="J128" s="60"/>
      <c r="K128" s="60"/>
      <c r="L128" s="60"/>
      <c r="M128" s="51"/>
      <c r="N128" s="51"/>
    </row>
    <row r="129" spans="1:14" x14ac:dyDescent="0.25">
      <c r="A129" s="71" t="s">
        <v>1357</v>
      </c>
      <c r="B129" s="71" t="s">
        <v>31</v>
      </c>
      <c r="C129" s="168" t="e">
        <f>+VLOOKUP(I129,'[3]Public sector auxiliar'!D$218:F$232,2,0)/1000/$C$19</f>
        <v>#N/A</v>
      </c>
      <c r="D129" s="68"/>
      <c r="E129" s="68"/>
      <c r="F129" s="68"/>
      <c r="G129" s="68"/>
      <c r="H129" s="68"/>
      <c r="I129" s="71" t="s">
        <v>1434</v>
      </c>
      <c r="K129" s="85"/>
      <c r="L129" s="85"/>
      <c r="M129" s="85"/>
      <c r="N129" s="85"/>
    </row>
    <row r="130" spans="1:14" x14ac:dyDescent="0.25">
      <c r="A130" s="71" t="s">
        <v>1358</v>
      </c>
      <c r="B130" s="71" t="s">
        <v>32</v>
      </c>
      <c r="C130" s="168">
        <f>+VLOOKUP(I130,'[3]Public sector auxiliar'!D$218:F$232,2,0)/1000/$C$19</f>
        <v>0.85657909114842057</v>
      </c>
      <c r="D130" s="68"/>
      <c r="E130" s="68"/>
      <c r="F130" s="68"/>
      <c r="G130" s="68"/>
      <c r="H130" s="68"/>
      <c r="I130" s="71" t="s">
        <v>1435</v>
      </c>
      <c r="K130" s="85"/>
      <c r="L130" s="85"/>
      <c r="M130" s="85"/>
      <c r="N130" s="85"/>
    </row>
    <row r="131" spans="1:14" x14ac:dyDescent="0.25">
      <c r="A131" s="71" t="s">
        <v>1359</v>
      </c>
      <c r="B131" s="71" t="s">
        <v>2</v>
      </c>
      <c r="C131" s="71">
        <v>0</v>
      </c>
      <c r="D131" s="68"/>
      <c r="E131" s="68"/>
      <c r="F131" s="68"/>
      <c r="G131" s="68"/>
      <c r="H131" s="68"/>
      <c r="I131" s="71" t="s">
        <v>1436</v>
      </c>
      <c r="K131" s="85"/>
      <c r="L131" s="85"/>
      <c r="M131" s="85"/>
      <c r="N131" s="85"/>
    </row>
    <row r="132" spans="1:14" outlineLevel="1" x14ac:dyDescent="0.25">
      <c r="A132" s="71" t="s">
        <v>1360</v>
      </c>
      <c r="D132" s="68"/>
      <c r="E132" s="68"/>
      <c r="F132" s="68"/>
      <c r="G132" s="68"/>
      <c r="H132" s="68"/>
      <c r="K132" s="85"/>
      <c r="L132" s="85"/>
      <c r="M132" s="85"/>
      <c r="N132" s="85"/>
    </row>
    <row r="133" spans="1:14" outlineLevel="1" x14ac:dyDescent="0.25">
      <c r="A133" s="71" t="s">
        <v>1361</v>
      </c>
      <c r="D133" s="68"/>
      <c r="E133" s="68"/>
      <c r="F133" s="68"/>
      <c r="G133" s="68"/>
      <c r="H133" s="68"/>
      <c r="K133" s="85"/>
      <c r="L133" s="85"/>
      <c r="M133" s="85"/>
      <c r="N133" s="85"/>
    </row>
    <row r="134" spans="1:14" outlineLevel="1" x14ac:dyDescent="0.25">
      <c r="A134" s="71" t="s">
        <v>1362</v>
      </c>
      <c r="D134" s="68"/>
      <c r="E134" s="68"/>
      <c r="F134" s="68"/>
      <c r="G134" s="68"/>
      <c r="H134" s="68"/>
      <c r="K134" s="85"/>
      <c r="L134" s="85"/>
      <c r="M134" s="85"/>
      <c r="N134" s="85"/>
    </row>
    <row r="135" spans="1:14" outlineLevel="1" x14ac:dyDescent="0.25">
      <c r="A135" s="71" t="s">
        <v>1363</v>
      </c>
      <c r="D135" s="68"/>
      <c r="E135" s="68"/>
      <c r="F135" s="68"/>
      <c r="G135" s="68"/>
      <c r="H135" s="68"/>
      <c r="K135" s="85"/>
      <c r="L135" s="85"/>
      <c r="M135" s="85"/>
      <c r="N135" s="85"/>
    </row>
    <row r="136" spans="1:14" x14ac:dyDescent="0.25">
      <c r="A136" s="77"/>
      <c r="B136" s="79" t="s">
        <v>71</v>
      </c>
      <c r="C136" s="77" t="s">
        <v>358</v>
      </c>
      <c r="D136" s="77"/>
      <c r="E136" s="77"/>
      <c r="F136" s="78"/>
      <c r="G136" s="78"/>
      <c r="H136" s="68"/>
      <c r="I136" s="148" t="s">
        <v>626</v>
      </c>
      <c r="J136" s="60"/>
      <c r="K136" s="60"/>
      <c r="L136" s="60"/>
      <c r="M136" s="51"/>
      <c r="N136" s="51"/>
    </row>
    <row r="137" spans="1:14" x14ac:dyDescent="0.25">
      <c r="A137" s="75" t="s">
        <v>1364</v>
      </c>
      <c r="B137" s="71" t="s">
        <v>35</v>
      </c>
      <c r="C137" s="168" t="e">
        <f>+VLOOKUP(I137,'[3]Public sector auxiliar'!$D$168:$E$180,2,0)/1000/$C$19</f>
        <v>#N/A</v>
      </c>
      <c r="D137" s="75"/>
      <c r="E137" s="75"/>
      <c r="F137" s="76"/>
      <c r="G137" s="73"/>
      <c r="H137" s="68"/>
      <c r="I137" s="71" t="s">
        <v>1439</v>
      </c>
      <c r="K137" s="75"/>
      <c r="L137" s="75"/>
      <c r="M137" s="76"/>
      <c r="N137" s="73"/>
    </row>
    <row r="138" spans="1:14" x14ac:dyDescent="0.25">
      <c r="A138" s="75" t="s">
        <v>1365</v>
      </c>
      <c r="B138" s="71" t="s">
        <v>13</v>
      </c>
      <c r="C138" s="168" t="e">
        <f>+VLOOKUP(I139,'[3]Public sector auxiliar'!$D$168:$E$180,2,0)/1000/$C$19+VLOOKUP(I138,'[3]Public sector auxiliar'!$D$168:$E$180,2,0)/1000/$C$19</f>
        <v>#N/A</v>
      </c>
      <c r="D138" s="75"/>
      <c r="E138" s="75"/>
      <c r="F138" s="76"/>
      <c r="G138" s="73"/>
      <c r="H138" s="68"/>
      <c r="I138" s="71" t="s">
        <v>1437</v>
      </c>
      <c r="K138" s="75"/>
      <c r="L138" s="75"/>
      <c r="M138" s="76"/>
      <c r="N138" s="73"/>
    </row>
    <row r="139" spans="1:14" x14ac:dyDescent="0.25">
      <c r="A139" s="75" t="s">
        <v>1366</v>
      </c>
      <c r="B139" s="71" t="s">
        <v>2</v>
      </c>
      <c r="C139" s="168" t="e">
        <f>+VLOOKUP(I140,'[3]Public sector auxiliar'!$D$168:$E$180,2,0)/1000/$C$19</f>
        <v>#N/A</v>
      </c>
      <c r="D139" s="75"/>
      <c r="E139" s="75"/>
      <c r="F139" s="76"/>
      <c r="G139" s="73"/>
      <c r="H139" s="68"/>
      <c r="I139" s="71" t="s">
        <v>1438</v>
      </c>
      <c r="K139" s="75"/>
      <c r="L139" s="75"/>
      <c r="M139" s="76"/>
      <c r="N139" s="73"/>
    </row>
    <row r="140" spans="1:14" outlineLevel="1" x14ac:dyDescent="0.25">
      <c r="A140" s="75" t="s">
        <v>1367</v>
      </c>
      <c r="D140" s="75"/>
      <c r="E140" s="75"/>
      <c r="F140" s="76"/>
      <c r="G140" s="73"/>
      <c r="H140" s="68"/>
      <c r="I140" s="71" t="s">
        <v>1440</v>
      </c>
      <c r="K140" s="75"/>
      <c r="L140" s="75"/>
      <c r="M140" s="76"/>
      <c r="N140" s="73"/>
    </row>
    <row r="141" spans="1:14" outlineLevel="1" x14ac:dyDescent="0.25">
      <c r="A141" s="75" t="s">
        <v>1368</v>
      </c>
      <c r="D141" s="75"/>
      <c r="E141" s="75"/>
      <c r="F141" s="76"/>
      <c r="G141" s="73"/>
      <c r="H141" s="68"/>
      <c r="K141" s="75"/>
      <c r="L141" s="75"/>
      <c r="M141" s="76"/>
      <c r="N141" s="73"/>
    </row>
    <row r="142" spans="1:14" outlineLevel="1" x14ac:dyDescent="0.25">
      <c r="A142" s="75" t="s">
        <v>1369</v>
      </c>
      <c r="D142" s="75"/>
      <c r="E142" s="75"/>
      <c r="F142" s="76"/>
      <c r="G142" s="73"/>
      <c r="H142" s="68"/>
      <c r="K142" s="75"/>
      <c r="L142" s="75"/>
      <c r="M142" s="76"/>
      <c r="N142" s="73"/>
    </row>
    <row r="143" spans="1:14" outlineLevel="1" x14ac:dyDescent="0.25">
      <c r="A143" s="75" t="s">
        <v>1370</v>
      </c>
      <c r="D143" s="75"/>
      <c r="E143" s="75"/>
      <c r="F143" s="76"/>
      <c r="G143" s="73"/>
      <c r="H143" s="68"/>
      <c r="K143" s="75"/>
      <c r="L143" s="75"/>
      <c r="M143" s="76"/>
      <c r="N143" s="73"/>
    </row>
    <row r="144" spans="1:14" outlineLevel="1" x14ac:dyDescent="0.25">
      <c r="A144" s="75" t="s">
        <v>1371</v>
      </c>
      <c r="D144" s="75"/>
      <c r="E144" s="75"/>
      <c r="F144" s="76"/>
      <c r="G144" s="73"/>
      <c r="H144" s="68"/>
      <c r="K144" s="75"/>
      <c r="L144" s="75"/>
      <c r="M144" s="76"/>
      <c r="N144" s="73"/>
    </row>
    <row r="145" spans="1:14" outlineLevel="1" x14ac:dyDescent="0.25">
      <c r="A145" s="75" t="s">
        <v>1372</v>
      </c>
      <c r="D145" s="75"/>
      <c r="E145" s="75"/>
      <c r="F145" s="76"/>
      <c r="G145" s="73"/>
      <c r="H145" s="68"/>
      <c r="K145" s="75"/>
      <c r="L145" s="75"/>
      <c r="M145" s="76"/>
      <c r="N145" s="73"/>
    </row>
    <row r="146" spans="1:14" x14ac:dyDescent="0.25">
      <c r="A146" s="77"/>
      <c r="B146" s="79" t="s">
        <v>77</v>
      </c>
      <c r="C146" s="77" t="s">
        <v>103</v>
      </c>
      <c r="D146" s="77"/>
      <c r="E146" s="77"/>
      <c r="F146" s="77" t="s">
        <v>358</v>
      </c>
      <c r="G146" s="78"/>
      <c r="H146" s="68"/>
      <c r="I146" s="148" t="s">
        <v>626</v>
      </c>
      <c r="J146" s="60"/>
      <c r="K146" s="60"/>
      <c r="L146" s="60"/>
      <c r="M146" s="60"/>
      <c r="N146" s="51"/>
    </row>
    <row r="147" spans="1:14" x14ac:dyDescent="0.25">
      <c r="A147" s="75" t="s">
        <v>1373</v>
      </c>
      <c r="B147" s="72" t="s">
        <v>361</v>
      </c>
      <c r="C147" s="151">
        <f>+VLOOKUP(I147,'[3]deudores ECBC'!H$13:J$22,2,0)/1000000</f>
        <v>375.01805754000003</v>
      </c>
      <c r="D147" s="75"/>
      <c r="E147" s="75"/>
      <c r="F147" s="64">
        <f>IF($C$151=0,"",IF(C147="[for completion]","",C147/$C$151))</f>
        <v>3.3129567217487735E-2</v>
      </c>
      <c r="G147" s="73"/>
      <c r="H147" s="68"/>
      <c r="I147" s="72" t="s">
        <v>1441</v>
      </c>
      <c r="K147" s="75"/>
      <c r="L147" s="75"/>
      <c r="M147" s="64"/>
      <c r="N147" s="73"/>
    </row>
    <row r="148" spans="1:14" x14ac:dyDescent="0.25">
      <c r="A148" s="75" t="s">
        <v>1374</v>
      </c>
      <c r="B148" s="72" t="s">
        <v>362</v>
      </c>
      <c r="C148" s="151">
        <f>+VLOOKUP(I148,'[3]deudores ECBC'!H$13:J$22,2,0)/1000000</f>
        <v>5953.0926854800009</v>
      </c>
      <c r="D148" s="75"/>
      <c r="E148" s="75"/>
      <c r="F148" s="64">
        <f>IF($C$151=0,"",IF(C148="[for completion]","",C148/$C$151))</f>
        <v>0.52590370066248904</v>
      </c>
      <c r="G148" s="73"/>
      <c r="H148" s="68"/>
      <c r="I148" s="72" t="s">
        <v>1442</v>
      </c>
      <c r="K148" s="75"/>
      <c r="L148" s="75"/>
      <c r="M148" s="64"/>
      <c r="N148" s="73"/>
    </row>
    <row r="149" spans="1:14" x14ac:dyDescent="0.25">
      <c r="A149" s="75" t="s">
        <v>1375</v>
      </c>
      <c r="B149" s="72" t="s">
        <v>363</v>
      </c>
      <c r="C149" s="151">
        <f>+VLOOKUP(I149,'[3]deudores ECBC'!H$13:J$22,2,0)/1000000</f>
        <v>2228.8742674999994</v>
      </c>
      <c r="D149" s="75"/>
      <c r="E149" s="75"/>
      <c r="F149" s="64">
        <f>IF($C$151=0,"",IF(C149="[for completion]","",C149/$C$151))</f>
        <v>0.19690155815122024</v>
      </c>
      <c r="G149" s="73"/>
      <c r="H149" s="68"/>
      <c r="I149" s="72" t="s">
        <v>1443</v>
      </c>
      <c r="K149" s="75"/>
      <c r="L149" s="75"/>
      <c r="M149" s="64"/>
      <c r="N149" s="73"/>
    </row>
    <row r="150" spans="1:14" ht="15" customHeight="1" x14ac:dyDescent="0.25">
      <c r="A150" s="75" t="s">
        <v>1376</v>
      </c>
      <c r="B150" s="72" t="s">
        <v>39</v>
      </c>
      <c r="C150" s="151">
        <f>+VLOOKUP(I150,'[3]deudores ECBC'!H$13:J$22,2,0)/1000000</f>
        <v>2762.7540937700023</v>
      </c>
      <c r="D150" s="75"/>
      <c r="E150" s="75"/>
      <c r="F150" s="64">
        <f>IF($C$151=0,"",IF(C150="[for completion]","",C150/$C$151))</f>
        <v>0.24406517396880306</v>
      </c>
      <c r="G150" s="73"/>
      <c r="H150" s="68"/>
      <c r="I150" s="72" t="s">
        <v>1444</v>
      </c>
      <c r="K150" s="75"/>
      <c r="L150" s="75"/>
      <c r="M150" s="64"/>
      <c r="N150" s="73"/>
    </row>
    <row r="151" spans="1:14" ht="15" customHeight="1" x14ac:dyDescent="0.25">
      <c r="A151" s="75" t="s">
        <v>1377</v>
      </c>
      <c r="B151" s="74" t="s">
        <v>1</v>
      </c>
      <c r="C151" s="151">
        <f>SUM(C147:C150)</f>
        <v>11319.739104290002</v>
      </c>
      <c r="D151" s="75"/>
      <c r="E151" s="75"/>
      <c r="F151" s="76">
        <f>SUM(F147:F150)</f>
        <v>1</v>
      </c>
      <c r="G151" s="73"/>
      <c r="H151" s="68"/>
      <c r="I151" s="72"/>
      <c r="K151" s="75"/>
      <c r="L151" s="75"/>
      <c r="M151" s="64"/>
      <c r="N151" s="73"/>
    </row>
    <row r="152" spans="1:14" ht="15" customHeight="1" outlineLevel="1" x14ac:dyDescent="0.25">
      <c r="A152" s="75" t="s">
        <v>1378</v>
      </c>
      <c r="B152" s="89" t="s">
        <v>250</v>
      </c>
      <c r="D152" s="75"/>
      <c r="E152" s="75"/>
      <c r="F152" s="64">
        <f>IF($C$151=0,"",IF(C152="[for completion]","",C152/$C$151))</f>
        <v>0</v>
      </c>
      <c r="G152" s="73"/>
      <c r="H152" s="68"/>
      <c r="I152" s="72"/>
      <c r="K152" s="75"/>
      <c r="L152" s="75"/>
      <c r="M152" s="64"/>
      <c r="N152" s="73"/>
    </row>
    <row r="153" spans="1:14" ht="15" customHeight="1" outlineLevel="1" x14ac:dyDescent="0.25">
      <c r="A153" s="75" t="s">
        <v>1379</v>
      </c>
      <c r="B153" s="89" t="s">
        <v>364</v>
      </c>
      <c r="D153" s="75"/>
      <c r="E153" s="75"/>
      <c r="F153" s="64">
        <f t="shared" ref="F153:F158" si="3">IF($C$151=0,"",IF(C153="[for completion]","",C153/$C$151))</f>
        <v>0</v>
      </c>
      <c r="G153" s="73"/>
      <c r="H153" s="68"/>
      <c r="I153" s="72"/>
      <c r="K153" s="75"/>
      <c r="L153" s="75"/>
      <c r="M153" s="64"/>
      <c r="N153" s="73"/>
    </row>
    <row r="154" spans="1:14" ht="15" customHeight="1" outlineLevel="1" x14ac:dyDescent="0.25">
      <c r="A154" s="75" t="s">
        <v>1380</v>
      </c>
      <c r="B154" s="89" t="s">
        <v>365</v>
      </c>
      <c r="C154" s="137"/>
      <c r="D154" s="75"/>
      <c r="E154" s="75"/>
      <c r="F154" s="64">
        <f t="shared" si="3"/>
        <v>0</v>
      </c>
      <c r="G154" s="73"/>
      <c r="H154" s="131"/>
      <c r="I154" s="133"/>
      <c r="J154" s="137"/>
      <c r="K154" s="75"/>
      <c r="L154" s="75"/>
      <c r="M154" s="64"/>
      <c r="N154" s="73"/>
    </row>
    <row r="155" spans="1:14" ht="15" customHeight="1" outlineLevel="1" x14ac:dyDescent="0.25">
      <c r="A155" s="75" t="s">
        <v>1381</v>
      </c>
      <c r="B155" s="89" t="s">
        <v>367</v>
      </c>
      <c r="C155" s="137"/>
      <c r="D155" s="75"/>
      <c r="E155" s="75"/>
      <c r="F155" s="64">
        <f t="shared" si="3"/>
        <v>0</v>
      </c>
      <c r="G155" s="73"/>
      <c r="H155" s="131"/>
      <c r="I155" s="133"/>
      <c r="J155" s="137"/>
      <c r="K155" s="75"/>
      <c r="L155" s="75"/>
      <c r="M155" s="64"/>
      <c r="N155" s="73"/>
    </row>
    <row r="156" spans="1:14" ht="15" customHeight="1" outlineLevel="1" x14ac:dyDescent="0.25">
      <c r="A156" s="75" t="s">
        <v>1382</v>
      </c>
      <c r="B156" s="89" t="s">
        <v>368</v>
      </c>
      <c r="C156" s="137"/>
      <c r="D156" s="75"/>
      <c r="E156" s="75"/>
      <c r="F156" s="64">
        <f t="shared" si="3"/>
        <v>0</v>
      </c>
      <c r="G156" s="73"/>
      <c r="H156" s="131"/>
      <c r="I156" s="133"/>
      <c r="J156" s="137"/>
      <c r="K156" s="75"/>
      <c r="L156" s="75"/>
      <c r="M156" s="64"/>
      <c r="N156" s="73"/>
    </row>
    <row r="157" spans="1:14" ht="15" customHeight="1" outlineLevel="1" x14ac:dyDescent="0.25">
      <c r="A157" s="75" t="s">
        <v>1383</v>
      </c>
      <c r="B157" s="89" t="s">
        <v>366</v>
      </c>
      <c r="D157" s="75"/>
      <c r="E157" s="75"/>
      <c r="F157" s="64">
        <f t="shared" si="3"/>
        <v>0</v>
      </c>
      <c r="G157" s="73"/>
      <c r="H157" s="68"/>
      <c r="I157" s="72"/>
      <c r="K157" s="75"/>
      <c r="L157" s="75"/>
      <c r="M157" s="64"/>
      <c r="N157" s="73"/>
    </row>
    <row r="158" spans="1:14" ht="15" customHeight="1" outlineLevel="1" x14ac:dyDescent="0.25">
      <c r="A158" s="75" t="s">
        <v>1384</v>
      </c>
      <c r="B158" s="89" t="s">
        <v>369</v>
      </c>
      <c r="D158" s="75"/>
      <c r="E158" s="75"/>
      <c r="F158" s="64">
        <f t="shared" si="3"/>
        <v>0</v>
      </c>
      <c r="G158" s="73"/>
      <c r="H158" s="68"/>
      <c r="I158" s="72"/>
      <c r="K158" s="75"/>
      <c r="L158" s="75"/>
      <c r="M158" s="64"/>
      <c r="N158" s="73"/>
    </row>
    <row r="159" spans="1:14" ht="15" customHeight="1" outlineLevel="1" x14ac:dyDescent="0.25">
      <c r="A159" s="75" t="s">
        <v>1385</v>
      </c>
      <c r="B159" s="89"/>
      <c r="C159" s="137"/>
      <c r="D159" s="75"/>
      <c r="E159" s="75"/>
      <c r="F159" s="64"/>
      <c r="G159" s="73"/>
      <c r="H159" s="131"/>
      <c r="I159" s="133"/>
      <c r="J159" s="137"/>
      <c r="K159" s="75"/>
      <c r="L159" s="75"/>
      <c r="M159" s="64"/>
      <c r="N159" s="73"/>
    </row>
    <row r="160" spans="1:14" ht="15" customHeight="1" outlineLevel="1" x14ac:dyDescent="0.25">
      <c r="A160" s="75" t="s">
        <v>1386</v>
      </c>
      <c r="B160" s="89"/>
      <c r="C160" s="137"/>
      <c r="D160" s="75"/>
      <c r="E160" s="75"/>
      <c r="F160" s="64"/>
      <c r="G160" s="73"/>
      <c r="H160" s="131"/>
      <c r="I160" s="133"/>
      <c r="J160" s="137"/>
      <c r="K160" s="75"/>
      <c r="L160" s="75"/>
      <c r="M160" s="64"/>
      <c r="N160" s="73"/>
    </row>
    <row r="161" spans="1:14" ht="15" customHeight="1" outlineLevel="1" x14ac:dyDescent="0.25">
      <c r="A161" s="75" t="s">
        <v>1387</v>
      </c>
      <c r="B161" s="89"/>
      <c r="C161" s="137"/>
      <c r="D161" s="75"/>
      <c r="E161" s="75"/>
      <c r="F161" s="64"/>
      <c r="G161" s="73"/>
      <c r="H161" s="131"/>
      <c r="I161" s="133"/>
      <c r="J161" s="137"/>
      <c r="K161" s="75"/>
      <c r="L161" s="75"/>
      <c r="M161" s="64"/>
      <c r="N161" s="73"/>
    </row>
    <row r="162" spans="1:14" ht="15" customHeight="1" outlineLevel="1" x14ac:dyDescent="0.25">
      <c r="A162" s="75" t="s">
        <v>1388</v>
      </c>
      <c r="B162" s="89"/>
      <c r="C162" s="137"/>
      <c r="D162" s="75"/>
      <c r="E162" s="75"/>
      <c r="F162" s="64"/>
      <c r="G162" s="73"/>
      <c r="H162" s="131"/>
      <c r="I162" s="133"/>
      <c r="J162" s="137"/>
      <c r="K162" s="75"/>
      <c r="L162" s="75"/>
      <c r="M162" s="64"/>
      <c r="N162" s="73"/>
    </row>
    <row r="163" spans="1:14" ht="15" customHeight="1" outlineLevel="1" x14ac:dyDescent="0.25">
      <c r="A163" s="75" t="s">
        <v>1389</v>
      </c>
      <c r="B163" s="72"/>
      <c r="D163" s="75"/>
      <c r="E163" s="75"/>
      <c r="F163" s="64">
        <f t="shared" ref="F163:F164" si="4">IF($C$151=0,"",IF(C163="[for completion]","",C163/$C$151))</f>
        <v>0</v>
      </c>
      <c r="G163" s="73"/>
      <c r="H163" s="68"/>
      <c r="I163" s="72"/>
      <c r="K163" s="75"/>
      <c r="L163" s="75"/>
      <c r="M163" s="64"/>
      <c r="N163" s="73"/>
    </row>
    <row r="164" spans="1:14" outlineLevel="1" x14ac:dyDescent="0.25">
      <c r="A164" s="75" t="s">
        <v>1390</v>
      </c>
      <c r="B164" s="69"/>
      <c r="C164" s="69"/>
      <c r="D164" s="69"/>
      <c r="E164" s="69"/>
      <c r="F164" s="64">
        <f t="shared" si="4"/>
        <v>0</v>
      </c>
      <c r="G164" s="73"/>
      <c r="H164" s="68"/>
      <c r="I164" s="74"/>
      <c r="J164" s="72"/>
      <c r="K164" s="75"/>
      <c r="L164" s="75"/>
      <c r="M164" s="76"/>
      <c r="N164" s="73"/>
    </row>
    <row r="165" spans="1:14" ht="15" customHeight="1" x14ac:dyDescent="0.25">
      <c r="A165" s="77"/>
      <c r="B165" s="79" t="s">
        <v>73</v>
      </c>
      <c r="C165" s="77"/>
      <c r="D165" s="77"/>
      <c r="E165" s="77"/>
      <c r="F165" s="78"/>
      <c r="G165" s="78"/>
      <c r="H165" s="68"/>
      <c r="I165" s="52"/>
      <c r="J165" s="60"/>
      <c r="K165" s="60"/>
      <c r="L165" s="60"/>
      <c r="M165" s="51"/>
      <c r="N165" s="51"/>
    </row>
    <row r="166" spans="1:14" x14ac:dyDescent="0.25">
      <c r="A166" s="75" t="s">
        <v>1391</v>
      </c>
      <c r="B166" s="71" t="s">
        <v>115</v>
      </c>
      <c r="C166" s="159">
        <f>+[3]dudosos!$D$3</f>
        <v>2.0664563498760197E-2</v>
      </c>
      <c r="D166" s="68"/>
      <c r="E166" s="70"/>
      <c r="F166" s="70"/>
      <c r="G166" s="68"/>
      <c r="H166" s="68"/>
      <c r="K166" s="85"/>
      <c r="L166" s="70"/>
      <c r="M166" s="70"/>
      <c r="N166" s="85"/>
    </row>
    <row r="167" spans="1:14" outlineLevel="1" x14ac:dyDescent="0.25">
      <c r="A167" s="130" t="s">
        <v>1392</v>
      </c>
      <c r="D167" s="68"/>
      <c r="E167" s="70"/>
      <c r="F167" s="70"/>
      <c r="G167" s="68"/>
      <c r="H167" s="68"/>
      <c r="K167" s="85"/>
      <c r="L167" s="70"/>
      <c r="M167" s="70"/>
      <c r="N167" s="85"/>
    </row>
    <row r="168" spans="1:14" outlineLevel="1" x14ac:dyDescent="0.25">
      <c r="A168" s="130" t="s">
        <v>1393</v>
      </c>
      <c r="D168" s="68"/>
      <c r="E168" s="70"/>
      <c r="F168" s="70"/>
      <c r="G168" s="68"/>
      <c r="H168" s="68"/>
      <c r="K168" s="85"/>
      <c r="L168" s="70"/>
      <c r="M168" s="70"/>
      <c r="N168" s="85"/>
    </row>
    <row r="169" spans="1:14" outlineLevel="1" x14ac:dyDescent="0.25">
      <c r="A169" s="130" t="s">
        <v>1394</v>
      </c>
      <c r="D169" s="68"/>
      <c r="E169" s="70"/>
      <c r="F169" s="70"/>
      <c r="G169" s="68"/>
      <c r="H169" s="68"/>
      <c r="K169" s="85"/>
      <c r="L169" s="70"/>
      <c r="M169" s="70"/>
      <c r="N169" s="85"/>
    </row>
    <row r="170" spans="1:14" outlineLevel="1" x14ac:dyDescent="0.25">
      <c r="A170" s="130" t="s">
        <v>1395</v>
      </c>
      <c r="D170" s="68"/>
      <c r="E170" s="70"/>
      <c r="F170" s="70"/>
      <c r="G170" s="68"/>
      <c r="H170" s="68"/>
      <c r="K170" s="85"/>
      <c r="L170" s="70"/>
      <c r="M170" s="70"/>
      <c r="N170" s="85"/>
    </row>
    <row r="171" spans="1:14" x14ac:dyDescent="0.25">
      <c r="A171" s="77"/>
      <c r="B171" s="79" t="s">
        <v>75</v>
      </c>
      <c r="C171" s="77" t="s">
        <v>358</v>
      </c>
      <c r="D171" s="77"/>
      <c r="E171" s="77"/>
      <c r="F171" s="78"/>
      <c r="G171" s="78"/>
      <c r="H171" s="68"/>
      <c r="I171" s="52"/>
      <c r="J171" s="60"/>
      <c r="K171" s="60"/>
      <c r="L171" s="60"/>
      <c r="M171" s="51"/>
      <c r="N171" s="51"/>
    </row>
    <row r="172" spans="1:14" ht="15" customHeight="1" x14ac:dyDescent="0.25">
      <c r="A172" s="75" t="s">
        <v>1396</v>
      </c>
      <c r="B172" s="71" t="s">
        <v>36</v>
      </c>
      <c r="C172" s="76">
        <f>+'[3]Public sector auxiliar'!$C$2</f>
        <v>0.50251337907639548</v>
      </c>
      <c r="D172" s="68"/>
      <c r="E172" s="68"/>
      <c r="F172" s="68"/>
      <c r="G172" s="68"/>
      <c r="H172" s="68"/>
      <c r="K172" s="85"/>
      <c r="L172" s="85"/>
      <c r="M172" s="85"/>
      <c r="N172" s="85"/>
    </row>
    <row r="173" spans="1:14" outlineLevel="1" x14ac:dyDescent="0.25">
      <c r="A173" s="130" t="s">
        <v>1397</v>
      </c>
      <c r="D173" s="68"/>
      <c r="E173" s="68"/>
      <c r="F173" s="68"/>
      <c r="G173" s="68"/>
      <c r="H173" s="68"/>
      <c r="K173" s="85"/>
      <c r="L173" s="85"/>
      <c r="M173" s="85"/>
      <c r="N173" s="85"/>
    </row>
    <row r="174" spans="1:14" outlineLevel="1" x14ac:dyDescent="0.25">
      <c r="A174" s="130" t="s">
        <v>1398</v>
      </c>
      <c r="D174" s="68"/>
      <c r="E174" s="68"/>
      <c r="F174" s="68"/>
      <c r="G174" s="68"/>
      <c r="H174" s="68"/>
      <c r="K174" s="85"/>
      <c r="L174" s="85"/>
      <c r="M174" s="85"/>
      <c r="N174" s="85"/>
    </row>
    <row r="175" spans="1:14" outlineLevel="1" x14ac:dyDescent="0.25">
      <c r="A175" s="130" t="s">
        <v>1399</v>
      </c>
      <c r="D175" s="68"/>
      <c r="E175" s="68"/>
      <c r="F175" s="68"/>
      <c r="G175" s="68"/>
      <c r="H175" s="68"/>
      <c r="K175" s="85"/>
      <c r="L175" s="85"/>
      <c r="M175" s="85"/>
      <c r="N175" s="85"/>
    </row>
    <row r="176" spans="1:14" outlineLevel="1" x14ac:dyDescent="0.25">
      <c r="A176" s="130" t="s">
        <v>1400</v>
      </c>
      <c r="D176" s="68"/>
      <c r="E176" s="68"/>
      <c r="F176" s="68"/>
      <c r="G176" s="68"/>
      <c r="H176" s="68"/>
      <c r="K176" s="85"/>
      <c r="L176" s="85"/>
      <c r="M176" s="85"/>
      <c r="N176" s="85"/>
    </row>
    <row r="177" spans="1:1" outlineLevel="1" x14ac:dyDescent="0.25">
      <c r="A177" s="130" t="s">
        <v>1401</v>
      </c>
    </row>
    <row r="178" spans="1:1" outlineLevel="1" x14ac:dyDescent="0.25">
      <c r="A178" s="130" t="s">
        <v>1402</v>
      </c>
    </row>
  </sheetData>
  <sortState ref="I103:I123">
    <sortCondition ref="I103"/>
  </sortState>
  <hyperlinks>
    <hyperlink ref="B6" location="'B2. HTT Public Sector Assets'!B8" display="8. Public Sector Assets"/>
    <hyperlink ref="B128" location="'2. Harmonised Glossary'!A9" display="Breakdown by Interest Rate"/>
    <hyperlink ref="B165" location="'2. Harmonised Glossary'!A14" display="Non-Performing Loans"/>
  </hyperlinks>
  <pageMargins left="0.51181102362204722" right="0" top="0.74803149606299213" bottom="0.74803149606299213" header="0.31496062992125984" footer="0.31496062992125984"/>
  <pageSetup paperSize="9" scale="41"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topLeftCell="A40" zoomScale="70" zoomScaleNormal="70" zoomScalePageLayoutView="80" workbookViewId="0">
      <selection activeCell="D13" sqref="D13"/>
    </sheetView>
  </sheetViews>
  <sheetFormatPr baseColWidth="10" defaultColWidth="8.85546875" defaultRowHeight="15" outlineLevelRow="1" x14ac:dyDescent="0.25"/>
  <cols>
    <col min="1" max="1" customWidth="true" style="137" width="10.7109375" collapsed="true"/>
    <col min="2" max="2" customWidth="true" style="137" width="60.7109375" collapsed="true"/>
    <col min="3" max="4" customWidth="true" style="137" width="40.7109375" collapsed="true"/>
    <col min="5" max="5" customWidth="true" style="137" width="6.7109375" collapsed="true"/>
    <col min="6" max="6" customWidth="true" style="137" width="40.7109375" collapsed="true"/>
    <col min="7" max="7" customWidth="true" style="70" width="40.7109375" collapsed="true"/>
    <col min="8" max="16384" style="69" width="8.85546875" collapsed="true"/>
  </cols>
  <sheetData>
    <row r="1" spans="1:7" ht="31.5" x14ac:dyDescent="0.25">
      <c r="A1" s="22" t="s">
        <v>579</v>
      </c>
      <c r="B1" s="22"/>
      <c r="C1" s="70"/>
      <c r="D1" s="70"/>
      <c r="E1" s="70"/>
      <c r="F1" s="70"/>
    </row>
    <row r="2" spans="1:7" ht="15.75" thickBot="1" x14ac:dyDescent="0.3">
      <c r="A2" s="70"/>
      <c r="B2" s="70"/>
      <c r="C2" s="70"/>
      <c r="D2" s="70"/>
      <c r="E2" s="70"/>
      <c r="F2" s="70"/>
    </row>
    <row r="3" spans="1:7" ht="19.5" thickBot="1" x14ac:dyDescent="0.3">
      <c r="A3" s="55"/>
      <c r="B3" s="54" t="s">
        <v>161</v>
      </c>
      <c r="C3" s="140" t="s">
        <v>340</v>
      </c>
      <c r="D3" s="55"/>
      <c r="E3" s="55"/>
      <c r="F3" s="55"/>
      <c r="G3" s="55"/>
    </row>
    <row r="4" spans="1:7" ht="15.75" thickBot="1" x14ac:dyDescent="0.3"/>
    <row r="5" spans="1:7" ht="19.5" thickBot="1" x14ac:dyDescent="0.3">
      <c r="A5" s="82"/>
      <c r="B5" s="83" t="s">
        <v>393</v>
      </c>
      <c r="C5" s="82"/>
      <c r="E5" s="4"/>
      <c r="F5" s="4"/>
    </row>
    <row r="6" spans="1:7" ht="15.75" thickBot="1" x14ac:dyDescent="0.3">
      <c r="B6" s="147" t="s">
        <v>394</v>
      </c>
    </row>
    <row r="7" spans="1:7" x14ac:dyDescent="0.25">
      <c r="B7" s="88"/>
    </row>
    <row r="8" spans="1:7" ht="37.5" x14ac:dyDescent="0.25">
      <c r="A8" s="21" t="s">
        <v>273</v>
      </c>
      <c r="B8" s="21" t="s">
        <v>394</v>
      </c>
      <c r="C8" s="18"/>
      <c r="D8" s="18"/>
      <c r="E8" s="18"/>
      <c r="F8" s="18"/>
      <c r="G8" s="19"/>
    </row>
    <row r="9" spans="1:7" ht="15" customHeight="1" x14ac:dyDescent="0.25">
      <c r="A9" s="77"/>
      <c r="B9" s="79" t="s">
        <v>58</v>
      </c>
      <c r="C9" s="77" t="s">
        <v>395</v>
      </c>
      <c r="D9" s="77"/>
      <c r="E9" s="62"/>
      <c r="F9" s="77"/>
      <c r="G9" s="78"/>
    </row>
    <row r="10" spans="1:7" x14ac:dyDescent="0.25">
      <c r="A10" s="137" t="s">
        <v>403</v>
      </c>
      <c r="B10" s="137" t="s">
        <v>396</v>
      </c>
      <c r="C10" s="137" t="s">
        <v>57</v>
      </c>
    </row>
    <row r="11" spans="1:7" hidden="1" outlineLevel="1" x14ac:dyDescent="0.25">
      <c r="A11" s="137" t="s">
        <v>578</v>
      </c>
      <c r="B11" s="138" t="s">
        <v>227</v>
      </c>
    </row>
    <row r="12" spans="1:7" hidden="1" outlineLevel="1" x14ac:dyDescent="0.25">
      <c r="A12" s="137" t="s">
        <v>404</v>
      </c>
      <c r="B12" s="138" t="s">
        <v>228</v>
      </c>
    </row>
    <row r="13" spans="1:7" hidden="1" outlineLevel="1" x14ac:dyDescent="0.25">
      <c r="A13" s="137" t="s">
        <v>405</v>
      </c>
      <c r="B13" s="138"/>
    </row>
    <row r="14" spans="1:7" hidden="1" outlineLevel="1" x14ac:dyDescent="0.25">
      <c r="A14" s="137" t="s">
        <v>406</v>
      </c>
      <c r="B14" s="138"/>
    </row>
    <row r="15" spans="1:7" hidden="1" outlineLevel="1" x14ac:dyDescent="0.25">
      <c r="A15" s="137" t="s">
        <v>407</v>
      </c>
      <c r="B15" s="138"/>
    </row>
    <row r="16" spans="1:7" hidden="1" outlineLevel="1" x14ac:dyDescent="0.25">
      <c r="A16" s="137" t="s">
        <v>408</v>
      </c>
      <c r="B16" s="138"/>
    </row>
    <row r="17" spans="1:7" ht="15" customHeight="1" collapsed="1" x14ac:dyDescent="0.25">
      <c r="A17" s="77"/>
      <c r="B17" s="79" t="s">
        <v>75</v>
      </c>
      <c r="C17" s="77" t="s">
        <v>397</v>
      </c>
      <c r="D17" s="77"/>
      <c r="E17" s="62"/>
      <c r="F17" s="78"/>
      <c r="G17" s="78"/>
    </row>
    <row r="18" spans="1:7" x14ac:dyDescent="0.25">
      <c r="A18" s="137" t="s">
        <v>410</v>
      </c>
      <c r="B18" s="137" t="s">
        <v>243</v>
      </c>
      <c r="C18" s="137" t="s">
        <v>57</v>
      </c>
    </row>
    <row r="19" spans="1:7" hidden="1" outlineLevel="1" x14ac:dyDescent="0.25">
      <c r="A19" s="137" t="s">
        <v>409</v>
      </c>
    </row>
    <row r="20" spans="1:7" hidden="1" outlineLevel="1" x14ac:dyDescent="0.25">
      <c r="A20" s="137" t="s">
        <v>411</v>
      </c>
    </row>
    <row r="21" spans="1:7" hidden="1" outlineLevel="1" x14ac:dyDescent="0.25">
      <c r="A21" s="137" t="s">
        <v>412</v>
      </c>
    </row>
    <row r="22" spans="1:7" hidden="1" outlineLevel="1" x14ac:dyDescent="0.25">
      <c r="A22" s="137" t="s">
        <v>413</v>
      </c>
    </row>
    <row r="23" spans="1:7" hidden="1" outlineLevel="1" x14ac:dyDescent="0.25">
      <c r="A23" s="137" t="s">
        <v>414</v>
      </c>
    </row>
    <row r="24" spans="1:7" hidden="1" outlineLevel="1" x14ac:dyDescent="0.25">
      <c r="A24" s="137" t="s">
        <v>415</v>
      </c>
    </row>
    <row r="25" spans="1:7" ht="15" customHeight="1" collapsed="1" x14ac:dyDescent="0.25">
      <c r="A25" s="77"/>
      <c r="B25" s="79" t="s">
        <v>398</v>
      </c>
      <c r="C25" s="77" t="s">
        <v>397</v>
      </c>
      <c r="D25" s="77"/>
      <c r="E25" s="62"/>
      <c r="F25" s="78"/>
      <c r="G25" s="78"/>
    </row>
    <row r="26" spans="1:7" x14ac:dyDescent="0.25">
      <c r="A26" s="137" t="s">
        <v>417</v>
      </c>
      <c r="B26" s="92" t="s">
        <v>120</v>
      </c>
      <c r="C26" s="137">
        <f>SUM(C27:C53)</f>
        <v>0</v>
      </c>
      <c r="D26" s="92"/>
      <c r="F26" s="92"/>
      <c r="G26" s="137"/>
    </row>
    <row r="27" spans="1:7" x14ac:dyDescent="0.25">
      <c r="A27" s="137" t="s">
        <v>418</v>
      </c>
      <c r="B27" s="137" t="s">
        <v>134</v>
      </c>
      <c r="C27" s="137" t="s">
        <v>57</v>
      </c>
      <c r="D27" s="92"/>
      <c r="F27" s="92"/>
      <c r="G27" s="137"/>
    </row>
    <row r="28" spans="1:7" x14ac:dyDescent="0.25">
      <c r="A28" s="137" t="s">
        <v>419</v>
      </c>
      <c r="B28" s="137" t="s">
        <v>121</v>
      </c>
      <c r="C28" s="137" t="s">
        <v>57</v>
      </c>
      <c r="D28" s="92"/>
      <c r="F28" s="92"/>
      <c r="G28" s="137"/>
    </row>
    <row r="29" spans="1:7" x14ac:dyDescent="0.25">
      <c r="A29" s="137" t="s">
        <v>420</v>
      </c>
      <c r="B29" s="137" t="s">
        <v>122</v>
      </c>
      <c r="C29" s="137" t="s">
        <v>57</v>
      </c>
      <c r="D29" s="92"/>
      <c r="F29" s="92"/>
      <c r="G29" s="137"/>
    </row>
    <row r="30" spans="1:7" x14ac:dyDescent="0.25">
      <c r="A30" s="137" t="s">
        <v>421</v>
      </c>
      <c r="B30" s="137" t="s">
        <v>144</v>
      </c>
      <c r="C30" s="137" t="s">
        <v>57</v>
      </c>
      <c r="D30" s="92"/>
      <c r="F30" s="92"/>
      <c r="G30" s="137"/>
    </row>
    <row r="31" spans="1:7" x14ac:dyDescent="0.25">
      <c r="A31" s="137" t="s">
        <v>422</v>
      </c>
      <c r="B31" s="137" t="s">
        <v>141</v>
      </c>
      <c r="C31" s="137" t="s">
        <v>57</v>
      </c>
      <c r="D31" s="92"/>
      <c r="F31" s="92"/>
      <c r="G31" s="137"/>
    </row>
    <row r="32" spans="1:7" x14ac:dyDescent="0.25">
      <c r="A32" s="137" t="s">
        <v>423</v>
      </c>
      <c r="B32" s="137" t="s">
        <v>123</v>
      </c>
      <c r="C32" s="137" t="s">
        <v>57</v>
      </c>
      <c r="D32" s="92"/>
      <c r="F32" s="92"/>
      <c r="G32" s="137"/>
    </row>
    <row r="33" spans="1:7" x14ac:dyDescent="0.25">
      <c r="A33" s="137" t="s">
        <v>424</v>
      </c>
      <c r="B33" s="137" t="s">
        <v>124</v>
      </c>
      <c r="C33" s="137" t="s">
        <v>57</v>
      </c>
      <c r="D33" s="92"/>
      <c r="F33" s="92"/>
      <c r="G33" s="137"/>
    </row>
    <row r="34" spans="1:7" x14ac:dyDescent="0.25">
      <c r="A34" s="137" t="s">
        <v>425</v>
      </c>
      <c r="B34" s="137" t="s">
        <v>125</v>
      </c>
      <c r="C34" s="137" t="s">
        <v>57</v>
      </c>
      <c r="D34" s="92"/>
      <c r="F34" s="92"/>
      <c r="G34" s="137"/>
    </row>
    <row r="35" spans="1:7" x14ac:dyDescent="0.25">
      <c r="A35" s="137" t="s">
        <v>426</v>
      </c>
      <c r="B35" s="137" t="s">
        <v>0</v>
      </c>
      <c r="C35" s="137" t="s">
        <v>57</v>
      </c>
      <c r="D35" s="92"/>
      <c r="F35" s="92"/>
      <c r="G35" s="137"/>
    </row>
    <row r="36" spans="1:7" x14ac:dyDescent="0.25">
      <c r="A36" s="137" t="s">
        <v>427</v>
      </c>
      <c r="B36" s="137" t="s">
        <v>14</v>
      </c>
      <c r="C36" s="137" t="s">
        <v>57</v>
      </c>
      <c r="D36" s="92"/>
      <c r="F36" s="92"/>
      <c r="G36" s="137"/>
    </row>
    <row r="37" spans="1:7" x14ac:dyDescent="0.25">
      <c r="A37" s="137" t="s">
        <v>428</v>
      </c>
      <c r="B37" s="137" t="s">
        <v>126</v>
      </c>
      <c r="C37" s="137" t="s">
        <v>57</v>
      </c>
      <c r="D37" s="92"/>
      <c r="F37" s="92"/>
      <c r="G37" s="137"/>
    </row>
    <row r="38" spans="1:7" x14ac:dyDescent="0.25">
      <c r="A38" s="137" t="s">
        <v>429</v>
      </c>
      <c r="B38" s="137" t="s">
        <v>133</v>
      </c>
      <c r="C38" s="137" t="s">
        <v>57</v>
      </c>
      <c r="D38" s="92"/>
      <c r="F38" s="92"/>
      <c r="G38" s="137"/>
    </row>
    <row r="39" spans="1:7" x14ac:dyDescent="0.25">
      <c r="A39" s="137" t="s">
        <v>430</v>
      </c>
      <c r="B39" s="137" t="s">
        <v>142</v>
      </c>
      <c r="C39" s="137" t="s">
        <v>57</v>
      </c>
      <c r="D39" s="92"/>
      <c r="F39" s="92"/>
      <c r="G39" s="137"/>
    </row>
    <row r="40" spans="1:7" x14ac:dyDescent="0.25">
      <c r="A40" s="137" t="s">
        <v>431</v>
      </c>
      <c r="B40" s="137" t="s">
        <v>127</v>
      </c>
      <c r="C40" s="137" t="s">
        <v>57</v>
      </c>
      <c r="D40" s="92"/>
      <c r="F40" s="92"/>
      <c r="G40" s="137"/>
    </row>
    <row r="41" spans="1:7" x14ac:dyDescent="0.25">
      <c r="A41" s="137" t="s">
        <v>432</v>
      </c>
      <c r="B41" s="137" t="s">
        <v>128</v>
      </c>
      <c r="C41" s="137" t="s">
        <v>57</v>
      </c>
      <c r="D41" s="92"/>
      <c r="F41" s="92"/>
      <c r="G41" s="137"/>
    </row>
    <row r="42" spans="1:7" x14ac:dyDescent="0.25">
      <c r="A42" s="137" t="s">
        <v>433</v>
      </c>
      <c r="B42" s="137" t="s">
        <v>129</v>
      </c>
      <c r="C42" s="137" t="s">
        <v>57</v>
      </c>
      <c r="D42" s="92"/>
      <c r="F42" s="92"/>
      <c r="G42" s="137"/>
    </row>
    <row r="43" spans="1:7" x14ac:dyDescent="0.25">
      <c r="A43" s="137" t="s">
        <v>434</v>
      </c>
      <c r="B43" s="137" t="s">
        <v>130</v>
      </c>
      <c r="C43" s="137" t="s">
        <v>57</v>
      </c>
      <c r="D43" s="92"/>
      <c r="F43" s="92"/>
      <c r="G43" s="137"/>
    </row>
    <row r="44" spans="1:7" x14ac:dyDescent="0.25">
      <c r="A44" s="137" t="s">
        <v>435</v>
      </c>
      <c r="B44" s="137" t="s">
        <v>131</v>
      </c>
      <c r="C44" s="137" t="s">
        <v>57</v>
      </c>
      <c r="D44" s="92"/>
      <c r="F44" s="92"/>
      <c r="G44" s="137"/>
    </row>
    <row r="45" spans="1:7" x14ac:dyDescent="0.25">
      <c r="A45" s="137" t="s">
        <v>436</v>
      </c>
      <c r="B45" s="137" t="s">
        <v>132</v>
      </c>
      <c r="C45" s="137" t="s">
        <v>57</v>
      </c>
      <c r="D45" s="92"/>
      <c r="F45" s="92"/>
      <c r="G45" s="137"/>
    </row>
    <row r="46" spans="1:7" x14ac:dyDescent="0.25">
      <c r="A46" s="137" t="s">
        <v>437</v>
      </c>
      <c r="B46" s="137" t="s">
        <v>135</v>
      </c>
      <c r="C46" s="137" t="s">
        <v>57</v>
      </c>
      <c r="D46" s="92"/>
      <c r="F46" s="92"/>
      <c r="G46" s="137"/>
    </row>
    <row r="47" spans="1:7" x14ac:dyDescent="0.25">
      <c r="A47" s="137" t="s">
        <v>438</v>
      </c>
      <c r="B47" s="137" t="s">
        <v>136</v>
      </c>
      <c r="C47" s="137" t="s">
        <v>57</v>
      </c>
      <c r="D47" s="92"/>
      <c r="F47" s="92"/>
      <c r="G47" s="137"/>
    </row>
    <row r="48" spans="1:7" x14ac:dyDescent="0.25">
      <c r="A48" s="137" t="s">
        <v>439</v>
      </c>
      <c r="B48" s="137" t="s">
        <v>137</v>
      </c>
      <c r="C48" s="137" t="s">
        <v>57</v>
      </c>
      <c r="D48" s="92"/>
      <c r="F48" s="92"/>
      <c r="G48" s="137"/>
    </row>
    <row r="49" spans="1:7" x14ac:dyDescent="0.25">
      <c r="A49" s="137" t="s">
        <v>440</v>
      </c>
      <c r="B49" s="137" t="s">
        <v>139</v>
      </c>
      <c r="C49" s="137" t="s">
        <v>57</v>
      </c>
      <c r="D49" s="92"/>
      <c r="F49" s="92"/>
      <c r="G49" s="137"/>
    </row>
    <row r="50" spans="1:7" x14ac:dyDescent="0.25">
      <c r="A50" s="137" t="s">
        <v>441</v>
      </c>
      <c r="B50" s="137" t="s">
        <v>140</v>
      </c>
      <c r="C50" s="137" t="s">
        <v>57</v>
      </c>
      <c r="D50" s="92"/>
      <c r="F50" s="92"/>
      <c r="G50" s="137"/>
    </row>
    <row r="51" spans="1:7" x14ac:dyDescent="0.25">
      <c r="A51" s="137" t="s">
        <v>442</v>
      </c>
      <c r="B51" s="137" t="s">
        <v>15</v>
      </c>
      <c r="C51" s="137" t="s">
        <v>57</v>
      </c>
      <c r="D51" s="92"/>
      <c r="F51" s="92"/>
      <c r="G51" s="137"/>
    </row>
    <row r="52" spans="1:7" x14ac:dyDescent="0.25">
      <c r="A52" s="137" t="s">
        <v>443</v>
      </c>
      <c r="B52" s="137" t="s">
        <v>138</v>
      </c>
      <c r="C52" s="137" t="s">
        <v>57</v>
      </c>
      <c r="D52" s="92"/>
      <c r="F52" s="92"/>
      <c r="G52" s="137"/>
    </row>
    <row r="53" spans="1:7" x14ac:dyDescent="0.25">
      <c r="A53" s="137" t="s">
        <v>444</v>
      </c>
      <c r="B53" s="137" t="s">
        <v>143</v>
      </c>
      <c r="C53" s="137" t="s">
        <v>57</v>
      </c>
      <c r="D53" s="92"/>
      <c r="F53" s="92"/>
      <c r="G53" s="137"/>
    </row>
    <row r="54" spans="1:7" x14ac:dyDescent="0.25">
      <c r="A54" s="137" t="s">
        <v>445</v>
      </c>
      <c r="B54" s="92" t="s">
        <v>145</v>
      </c>
      <c r="C54" s="92">
        <f>SUM(C55:C57)</f>
        <v>0</v>
      </c>
      <c r="D54" s="92"/>
      <c r="F54" s="92"/>
      <c r="G54" s="137"/>
    </row>
    <row r="55" spans="1:7" x14ac:dyDescent="0.25">
      <c r="A55" s="137" t="s">
        <v>446</v>
      </c>
      <c r="B55" s="137" t="s">
        <v>146</v>
      </c>
      <c r="C55" s="137" t="s">
        <v>57</v>
      </c>
      <c r="D55" s="92"/>
      <c r="F55" s="92"/>
      <c r="G55" s="137"/>
    </row>
    <row r="56" spans="1:7" x14ac:dyDescent="0.25">
      <c r="A56" s="137" t="s">
        <v>447</v>
      </c>
      <c r="B56" s="137" t="s">
        <v>147</v>
      </c>
      <c r="C56" s="137" t="s">
        <v>57</v>
      </c>
      <c r="D56" s="92"/>
      <c r="F56" s="92"/>
      <c r="G56" s="137"/>
    </row>
    <row r="57" spans="1:7" x14ac:dyDescent="0.25">
      <c r="A57" s="137" t="s">
        <v>448</v>
      </c>
      <c r="B57" s="137" t="s">
        <v>148</v>
      </c>
      <c r="C57" s="137" t="s">
        <v>57</v>
      </c>
      <c r="D57" s="92"/>
      <c r="F57" s="92"/>
      <c r="G57" s="137"/>
    </row>
    <row r="58" spans="1:7" x14ac:dyDescent="0.25">
      <c r="A58" s="137" t="s">
        <v>449</v>
      </c>
      <c r="B58" s="92" t="s">
        <v>2</v>
      </c>
      <c r="C58" s="92">
        <f>SUM(C59:C68)</f>
        <v>0</v>
      </c>
      <c r="D58" s="92"/>
      <c r="F58" s="92"/>
      <c r="G58" s="137"/>
    </row>
    <row r="59" spans="1:7" x14ac:dyDescent="0.25">
      <c r="A59" s="137" t="s">
        <v>450</v>
      </c>
      <c r="B59" s="133" t="s">
        <v>149</v>
      </c>
      <c r="C59" s="137" t="s">
        <v>57</v>
      </c>
      <c r="D59" s="92"/>
      <c r="F59" s="92"/>
      <c r="G59" s="137"/>
    </row>
    <row r="60" spans="1:7" x14ac:dyDescent="0.25">
      <c r="A60" s="137" t="s">
        <v>451</v>
      </c>
      <c r="B60" s="133" t="s">
        <v>150</v>
      </c>
      <c r="C60" s="137" t="s">
        <v>57</v>
      </c>
      <c r="D60" s="92"/>
      <c r="F60" s="92"/>
      <c r="G60" s="137"/>
    </row>
    <row r="61" spans="1:7" x14ac:dyDescent="0.25">
      <c r="A61" s="137" t="s">
        <v>452</v>
      </c>
      <c r="B61" s="133" t="s">
        <v>173</v>
      </c>
      <c r="C61" s="137" t="s">
        <v>57</v>
      </c>
      <c r="D61" s="92"/>
      <c r="F61" s="92"/>
      <c r="G61" s="137"/>
    </row>
    <row r="62" spans="1:7" x14ac:dyDescent="0.25">
      <c r="A62" s="137" t="s">
        <v>453</v>
      </c>
      <c r="B62" s="133" t="s">
        <v>151</v>
      </c>
      <c r="C62" s="137" t="s">
        <v>57</v>
      </c>
      <c r="D62" s="92"/>
      <c r="F62" s="92"/>
      <c r="G62" s="137"/>
    </row>
    <row r="63" spans="1:7" x14ac:dyDescent="0.25">
      <c r="A63" s="137" t="s">
        <v>454</v>
      </c>
      <c r="B63" s="133" t="s">
        <v>152</v>
      </c>
      <c r="C63" s="137" t="s">
        <v>57</v>
      </c>
      <c r="D63" s="92"/>
      <c r="F63" s="92"/>
      <c r="G63" s="137"/>
    </row>
    <row r="64" spans="1:7" x14ac:dyDescent="0.25">
      <c r="A64" s="137" t="s">
        <v>455</v>
      </c>
      <c r="B64" s="133" t="s">
        <v>153</v>
      </c>
      <c r="C64" s="137" t="s">
        <v>57</v>
      </c>
      <c r="D64" s="92"/>
      <c r="F64" s="92"/>
      <c r="G64" s="137"/>
    </row>
    <row r="65" spans="1:7" x14ac:dyDescent="0.25">
      <c r="A65" s="137" t="s">
        <v>456</v>
      </c>
      <c r="B65" s="133" t="s">
        <v>154</v>
      </c>
      <c r="C65" s="137" t="s">
        <v>57</v>
      </c>
      <c r="D65" s="92"/>
      <c r="F65" s="92"/>
      <c r="G65" s="137"/>
    </row>
    <row r="66" spans="1:7" x14ac:dyDescent="0.25">
      <c r="A66" s="137" t="s">
        <v>457</v>
      </c>
      <c r="B66" s="133" t="s">
        <v>157</v>
      </c>
      <c r="C66" s="137" t="s">
        <v>57</v>
      </c>
      <c r="D66" s="92"/>
      <c r="F66" s="92"/>
      <c r="G66" s="137"/>
    </row>
    <row r="67" spans="1:7" x14ac:dyDescent="0.25">
      <c r="A67" s="137" t="s">
        <v>458</v>
      </c>
      <c r="B67" s="133" t="s">
        <v>155</v>
      </c>
      <c r="C67" s="137" t="s">
        <v>57</v>
      </c>
      <c r="D67" s="92"/>
      <c r="F67" s="92"/>
      <c r="G67" s="137"/>
    </row>
    <row r="68" spans="1:7" x14ac:dyDescent="0.25">
      <c r="A68" s="137" t="s">
        <v>459</v>
      </c>
      <c r="B68" s="133" t="s">
        <v>2</v>
      </c>
      <c r="C68" s="137" t="s">
        <v>57</v>
      </c>
      <c r="D68" s="92"/>
      <c r="F68" s="92"/>
      <c r="G68" s="137"/>
    </row>
    <row r="69" spans="1:7" hidden="1" outlineLevel="1" x14ac:dyDescent="0.25">
      <c r="A69" s="137" t="s">
        <v>416</v>
      </c>
      <c r="B69" s="89" t="s">
        <v>188</v>
      </c>
      <c r="G69" s="137"/>
    </row>
    <row r="70" spans="1:7" hidden="1" outlineLevel="1" x14ac:dyDescent="0.25">
      <c r="A70" s="137" t="s">
        <v>460</v>
      </c>
      <c r="B70" s="89" t="s">
        <v>188</v>
      </c>
      <c r="G70" s="137"/>
    </row>
    <row r="71" spans="1:7" hidden="1" outlineLevel="1" x14ac:dyDescent="0.25">
      <c r="A71" s="137" t="s">
        <v>461</v>
      </c>
      <c r="B71" s="89" t="s">
        <v>188</v>
      </c>
      <c r="G71" s="137"/>
    </row>
    <row r="72" spans="1:7" hidden="1" outlineLevel="1" x14ac:dyDescent="0.25">
      <c r="A72" s="137" t="s">
        <v>462</v>
      </c>
      <c r="B72" s="89" t="s">
        <v>188</v>
      </c>
      <c r="G72" s="137"/>
    </row>
    <row r="73" spans="1:7" hidden="1" outlineLevel="1" x14ac:dyDescent="0.25">
      <c r="A73" s="137" t="s">
        <v>463</v>
      </c>
      <c r="B73" s="89" t="s">
        <v>188</v>
      </c>
      <c r="G73" s="137"/>
    </row>
    <row r="74" spans="1:7" hidden="1" outlineLevel="1" x14ac:dyDescent="0.25">
      <c r="A74" s="137" t="s">
        <v>464</v>
      </c>
      <c r="B74" s="89" t="s">
        <v>188</v>
      </c>
      <c r="G74" s="137"/>
    </row>
    <row r="75" spans="1:7" hidden="1" outlineLevel="1" x14ac:dyDescent="0.25">
      <c r="A75" s="137" t="s">
        <v>465</v>
      </c>
      <c r="B75" s="89" t="s">
        <v>188</v>
      </c>
      <c r="G75" s="137"/>
    </row>
    <row r="76" spans="1:7" hidden="1" outlineLevel="1" x14ac:dyDescent="0.25">
      <c r="A76" s="137" t="s">
        <v>466</v>
      </c>
      <c r="B76" s="89" t="s">
        <v>188</v>
      </c>
      <c r="G76" s="137"/>
    </row>
    <row r="77" spans="1:7" hidden="1" outlineLevel="1" x14ac:dyDescent="0.25">
      <c r="A77" s="137" t="s">
        <v>467</v>
      </c>
      <c r="B77" s="89" t="s">
        <v>188</v>
      </c>
      <c r="G77" s="137"/>
    </row>
    <row r="78" spans="1:7" hidden="1" outlineLevel="1" x14ac:dyDescent="0.25">
      <c r="A78" s="137" t="s">
        <v>468</v>
      </c>
      <c r="B78" s="89" t="s">
        <v>188</v>
      </c>
      <c r="G78" s="137"/>
    </row>
    <row r="79" spans="1:7" ht="15" customHeight="1" collapsed="1" x14ac:dyDescent="0.25">
      <c r="A79" s="77"/>
      <c r="B79" s="79" t="s">
        <v>70</v>
      </c>
      <c r="C79" s="77" t="s">
        <v>397</v>
      </c>
      <c r="D79" s="77"/>
      <c r="E79" s="62"/>
      <c r="F79" s="78"/>
      <c r="G79" s="78"/>
    </row>
    <row r="80" spans="1:7" x14ac:dyDescent="0.25">
      <c r="A80" s="137" t="s">
        <v>470</v>
      </c>
      <c r="B80" s="137" t="s">
        <v>31</v>
      </c>
      <c r="C80" s="137" t="s">
        <v>57</v>
      </c>
      <c r="E80" s="70"/>
    </row>
    <row r="81" spans="1:7" x14ac:dyDescent="0.25">
      <c r="A81" s="137" t="s">
        <v>471</v>
      </c>
      <c r="B81" s="137" t="s">
        <v>32</v>
      </c>
      <c r="C81" s="137" t="s">
        <v>57</v>
      </c>
      <c r="E81" s="70"/>
    </row>
    <row r="82" spans="1:7" x14ac:dyDescent="0.25">
      <c r="A82" s="137" t="s">
        <v>472</v>
      </c>
      <c r="B82" s="137" t="s">
        <v>2</v>
      </c>
      <c r="C82" s="137" t="s">
        <v>57</v>
      </c>
      <c r="E82" s="70"/>
    </row>
    <row r="83" spans="1:7" hidden="1" outlineLevel="1" x14ac:dyDescent="0.25">
      <c r="A83" s="137" t="s">
        <v>469</v>
      </c>
      <c r="E83" s="70"/>
    </row>
    <row r="84" spans="1:7" hidden="1" outlineLevel="1" x14ac:dyDescent="0.25">
      <c r="A84" s="137" t="s">
        <v>473</v>
      </c>
      <c r="E84" s="70"/>
    </row>
    <row r="85" spans="1:7" hidden="1" outlineLevel="1" x14ac:dyDescent="0.25">
      <c r="A85" s="137" t="s">
        <v>474</v>
      </c>
      <c r="E85" s="70"/>
    </row>
    <row r="86" spans="1:7" hidden="1" outlineLevel="1" x14ac:dyDescent="0.25">
      <c r="A86" s="137" t="s">
        <v>475</v>
      </c>
      <c r="E86" s="70"/>
    </row>
    <row r="87" spans="1:7" hidden="1" outlineLevel="1" x14ac:dyDescent="0.25">
      <c r="A87" s="137" t="s">
        <v>476</v>
      </c>
      <c r="E87" s="70"/>
    </row>
    <row r="88" spans="1:7" hidden="1" outlineLevel="1" x14ac:dyDescent="0.25">
      <c r="A88" s="137" t="s">
        <v>477</v>
      </c>
      <c r="E88" s="70"/>
    </row>
    <row r="89" spans="1:7" ht="15" customHeight="1" collapsed="1" x14ac:dyDescent="0.25">
      <c r="A89" s="77"/>
      <c r="B89" s="79" t="s">
        <v>71</v>
      </c>
      <c r="C89" s="77" t="s">
        <v>397</v>
      </c>
      <c r="D89" s="77"/>
      <c r="E89" s="62"/>
      <c r="F89" s="78"/>
      <c r="G89" s="78"/>
    </row>
    <row r="90" spans="1:7" x14ac:dyDescent="0.25">
      <c r="A90" s="137" t="s">
        <v>479</v>
      </c>
      <c r="B90" s="137" t="s">
        <v>35</v>
      </c>
      <c r="C90" s="137" t="s">
        <v>57</v>
      </c>
      <c r="E90" s="70"/>
    </row>
    <row r="91" spans="1:7" x14ac:dyDescent="0.25">
      <c r="A91" s="137" t="s">
        <v>480</v>
      </c>
      <c r="B91" s="137" t="s">
        <v>13</v>
      </c>
      <c r="C91" s="137" t="s">
        <v>57</v>
      </c>
      <c r="E91" s="70"/>
    </row>
    <row r="92" spans="1:7" x14ac:dyDescent="0.25">
      <c r="A92" s="137" t="s">
        <v>481</v>
      </c>
      <c r="B92" s="137" t="s">
        <v>2</v>
      </c>
      <c r="C92" s="137" t="s">
        <v>57</v>
      </c>
      <c r="E92" s="70"/>
    </row>
    <row r="93" spans="1:7" hidden="1" outlineLevel="1" x14ac:dyDescent="0.25">
      <c r="A93" s="137" t="s">
        <v>478</v>
      </c>
      <c r="C93" s="137" t="s">
        <v>57</v>
      </c>
      <c r="E93" s="70"/>
    </row>
    <row r="94" spans="1:7" hidden="1" outlineLevel="1" x14ac:dyDescent="0.25">
      <c r="A94" s="137" t="s">
        <v>482</v>
      </c>
      <c r="E94" s="70"/>
    </row>
    <row r="95" spans="1:7" hidden="1" outlineLevel="1" x14ac:dyDescent="0.25">
      <c r="A95" s="137" t="s">
        <v>483</v>
      </c>
      <c r="E95" s="70"/>
    </row>
    <row r="96" spans="1:7" hidden="1" outlineLevel="1" x14ac:dyDescent="0.25">
      <c r="A96" s="137" t="s">
        <v>484</v>
      </c>
      <c r="E96" s="70"/>
    </row>
    <row r="97" spans="1:7" hidden="1" outlineLevel="1" x14ac:dyDescent="0.25">
      <c r="A97" s="137" t="s">
        <v>485</v>
      </c>
      <c r="E97" s="70"/>
    </row>
    <row r="98" spans="1:7" hidden="1" outlineLevel="1" x14ac:dyDescent="0.25">
      <c r="A98" s="137" t="s">
        <v>486</v>
      </c>
      <c r="E98" s="70"/>
    </row>
    <row r="99" spans="1:7" ht="15" customHeight="1" collapsed="1" x14ac:dyDescent="0.25">
      <c r="A99" s="77"/>
      <c r="B99" s="79" t="s">
        <v>83</v>
      </c>
      <c r="C99" s="77" t="s">
        <v>397</v>
      </c>
      <c r="D99" s="77"/>
      <c r="E99" s="62"/>
      <c r="F99" s="78"/>
      <c r="G99" s="78"/>
    </row>
    <row r="100" spans="1:7" x14ac:dyDescent="0.25">
      <c r="A100" s="137" t="s">
        <v>488</v>
      </c>
      <c r="B100" s="9" t="s">
        <v>72</v>
      </c>
      <c r="C100" s="137" t="s">
        <v>57</v>
      </c>
      <c r="E100" s="70"/>
    </row>
    <row r="101" spans="1:7" x14ac:dyDescent="0.25">
      <c r="A101" s="137" t="s">
        <v>489</v>
      </c>
      <c r="B101" s="9" t="s">
        <v>19</v>
      </c>
      <c r="C101" s="137" t="s">
        <v>57</v>
      </c>
      <c r="E101" s="70"/>
    </row>
    <row r="102" spans="1:7" x14ac:dyDescent="0.25">
      <c r="A102" s="137" t="s">
        <v>490</v>
      </c>
      <c r="B102" s="9" t="s">
        <v>20</v>
      </c>
      <c r="C102" s="137" t="s">
        <v>57</v>
      </c>
    </row>
    <row r="103" spans="1:7" x14ac:dyDescent="0.25">
      <c r="A103" s="137" t="s">
        <v>491</v>
      </c>
      <c r="B103" s="9" t="s">
        <v>21</v>
      </c>
      <c r="C103" s="137" t="s">
        <v>57</v>
      </c>
    </row>
    <row r="104" spans="1:7" x14ac:dyDescent="0.25">
      <c r="A104" s="137" t="s">
        <v>492</v>
      </c>
      <c r="B104" s="9" t="s">
        <v>22</v>
      </c>
      <c r="C104" s="137" t="s">
        <v>57</v>
      </c>
    </row>
    <row r="105" spans="1:7" hidden="1" outlineLevel="1" x14ac:dyDescent="0.25">
      <c r="A105" s="137" t="s">
        <v>487</v>
      </c>
      <c r="B105" s="9"/>
    </row>
    <row r="106" spans="1:7" hidden="1" outlineLevel="1" x14ac:dyDescent="0.25">
      <c r="A106" s="137" t="s">
        <v>493</v>
      </c>
      <c r="B106" s="9"/>
    </row>
    <row r="107" spans="1:7" hidden="1" outlineLevel="1" x14ac:dyDescent="0.25">
      <c r="A107" s="137" t="s">
        <v>494</v>
      </c>
      <c r="B107" s="9"/>
    </row>
    <row r="108" spans="1:7" hidden="1" outlineLevel="1" x14ac:dyDescent="0.25">
      <c r="A108" s="137" t="s">
        <v>495</v>
      </c>
      <c r="B108" s="9"/>
    </row>
    <row r="109" spans="1:7" ht="15" customHeight="1" collapsed="1" x14ac:dyDescent="0.25">
      <c r="A109" s="77"/>
      <c r="B109" s="79" t="s">
        <v>112</v>
      </c>
      <c r="C109" s="77" t="s">
        <v>397</v>
      </c>
      <c r="D109" s="77"/>
      <c r="E109" s="62"/>
      <c r="F109" s="78"/>
      <c r="G109" s="78"/>
    </row>
    <row r="110" spans="1:7" x14ac:dyDescent="0.25">
      <c r="A110" s="137" t="s">
        <v>497</v>
      </c>
      <c r="B110" s="137" t="s">
        <v>115</v>
      </c>
      <c r="C110" s="137" t="s">
        <v>57</v>
      </c>
      <c r="E110" s="70"/>
    </row>
    <row r="111" spans="1:7" hidden="1" outlineLevel="1" x14ac:dyDescent="0.25">
      <c r="A111" s="137" t="s">
        <v>496</v>
      </c>
      <c r="E111" s="70"/>
    </row>
    <row r="112" spans="1:7" hidden="1" outlineLevel="1" x14ac:dyDescent="0.25">
      <c r="A112" s="137" t="s">
        <v>498</v>
      </c>
      <c r="E112" s="70"/>
    </row>
    <row r="113" spans="1:7" hidden="1" outlineLevel="1" x14ac:dyDescent="0.25">
      <c r="A113" s="137" t="s">
        <v>499</v>
      </c>
      <c r="E113" s="70"/>
    </row>
    <row r="114" spans="1:7" hidden="1" outlineLevel="1" x14ac:dyDescent="0.25">
      <c r="A114" s="137" t="s">
        <v>500</v>
      </c>
      <c r="E114" s="70"/>
    </row>
    <row r="115" spans="1:7" ht="15" customHeight="1" collapsed="1" x14ac:dyDescent="0.25">
      <c r="A115" s="77"/>
      <c r="B115" s="79" t="s">
        <v>101</v>
      </c>
      <c r="C115" s="77" t="s">
        <v>184</v>
      </c>
      <c r="D115" s="77" t="s">
        <v>64</v>
      </c>
      <c r="E115" s="62"/>
      <c r="F115" s="77" t="s">
        <v>397</v>
      </c>
      <c r="G115" s="77" t="s">
        <v>182</v>
      </c>
    </row>
    <row r="116" spans="1:7" x14ac:dyDescent="0.25">
      <c r="A116" s="137" t="s">
        <v>501</v>
      </c>
      <c r="B116" s="133" t="s">
        <v>117</v>
      </c>
      <c r="C116" s="137" t="s">
        <v>57</v>
      </c>
      <c r="D116" s="60"/>
      <c r="E116" s="60"/>
      <c r="F116" s="51"/>
      <c r="G116" s="51"/>
    </row>
    <row r="117" spans="1:7" x14ac:dyDescent="0.25">
      <c r="A117" s="60"/>
      <c r="B117" s="135"/>
      <c r="C117" s="60"/>
      <c r="D117" s="60"/>
      <c r="E117" s="60"/>
      <c r="F117" s="51"/>
      <c r="G117" s="51"/>
    </row>
    <row r="118" spans="1:7" x14ac:dyDescent="0.25">
      <c r="B118" s="133" t="s">
        <v>185</v>
      </c>
      <c r="C118" s="60"/>
      <c r="D118" s="60"/>
      <c r="E118" s="60"/>
      <c r="F118" s="51"/>
      <c r="G118" s="51"/>
    </row>
    <row r="119" spans="1:7" x14ac:dyDescent="0.25">
      <c r="A119" s="137" t="s">
        <v>502</v>
      </c>
      <c r="B119" s="133" t="s">
        <v>109</v>
      </c>
      <c r="C119" s="137" t="s">
        <v>57</v>
      </c>
      <c r="D119" s="137" t="s">
        <v>57</v>
      </c>
      <c r="E119" s="60"/>
      <c r="F119" s="64" t="str">
        <f t="shared" ref="F119:F142" si="0">IF($C$143=0,"",IF(C119="[for completion]","",C119/$C$143))</f>
        <v/>
      </c>
      <c r="G119" s="64" t="str">
        <f t="shared" ref="G119:G142" si="1">IF($D$143=0,"",IF(D119="[for completion]","",D119/$D$143))</f>
        <v/>
      </c>
    </row>
    <row r="120" spans="1:7" x14ac:dyDescent="0.25">
      <c r="A120" s="137" t="s">
        <v>503</v>
      </c>
      <c r="B120" s="133" t="s">
        <v>109</v>
      </c>
      <c r="C120" s="137" t="s">
        <v>57</v>
      </c>
      <c r="D120" s="137" t="s">
        <v>57</v>
      </c>
      <c r="E120" s="60"/>
      <c r="F120" s="64" t="str">
        <f t="shared" si="0"/>
        <v/>
      </c>
      <c r="G120" s="64" t="str">
        <f t="shared" si="1"/>
        <v/>
      </c>
    </row>
    <row r="121" spans="1:7" x14ac:dyDescent="0.25">
      <c r="A121" s="137" t="s">
        <v>504</v>
      </c>
      <c r="B121" s="133" t="s">
        <v>109</v>
      </c>
      <c r="C121" s="137" t="s">
        <v>57</v>
      </c>
      <c r="D121" s="137" t="s">
        <v>57</v>
      </c>
      <c r="E121" s="60"/>
      <c r="F121" s="64" t="str">
        <f t="shared" si="0"/>
        <v/>
      </c>
      <c r="G121" s="64" t="str">
        <f t="shared" si="1"/>
        <v/>
      </c>
    </row>
    <row r="122" spans="1:7" x14ac:dyDescent="0.25">
      <c r="A122" s="137" t="s">
        <v>505</v>
      </c>
      <c r="B122" s="133" t="s">
        <v>109</v>
      </c>
      <c r="C122" s="137" t="s">
        <v>57</v>
      </c>
      <c r="D122" s="137" t="s">
        <v>57</v>
      </c>
      <c r="E122" s="60"/>
      <c r="F122" s="64" t="str">
        <f t="shared" si="0"/>
        <v/>
      </c>
      <c r="G122" s="64" t="str">
        <f t="shared" si="1"/>
        <v/>
      </c>
    </row>
    <row r="123" spans="1:7" x14ac:dyDescent="0.25">
      <c r="A123" s="137" t="s">
        <v>506</v>
      </c>
      <c r="B123" s="133" t="s">
        <v>109</v>
      </c>
      <c r="C123" s="137" t="s">
        <v>57</v>
      </c>
      <c r="D123" s="137" t="s">
        <v>57</v>
      </c>
      <c r="E123" s="60"/>
      <c r="F123" s="64" t="str">
        <f t="shared" si="0"/>
        <v/>
      </c>
      <c r="G123" s="64" t="str">
        <f t="shared" si="1"/>
        <v/>
      </c>
    </row>
    <row r="124" spans="1:7" x14ac:dyDescent="0.25">
      <c r="A124" s="137" t="s">
        <v>507</v>
      </c>
      <c r="B124" s="133" t="s">
        <v>109</v>
      </c>
      <c r="C124" s="137" t="s">
        <v>57</v>
      </c>
      <c r="D124" s="137" t="s">
        <v>57</v>
      </c>
      <c r="E124" s="60"/>
      <c r="F124" s="64" t="str">
        <f t="shared" si="0"/>
        <v/>
      </c>
      <c r="G124" s="64" t="str">
        <f t="shared" si="1"/>
        <v/>
      </c>
    </row>
    <row r="125" spans="1:7" x14ac:dyDescent="0.25">
      <c r="A125" s="137" t="s">
        <v>508</v>
      </c>
      <c r="B125" s="133" t="s">
        <v>109</v>
      </c>
      <c r="C125" s="137" t="s">
        <v>57</v>
      </c>
      <c r="D125" s="137" t="s">
        <v>57</v>
      </c>
      <c r="E125" s="60"/>
      <c r="F125" s="64" t="str">
        <f t="shared" si="0"/>
        <v/>
      </c>
      <c r="G125" s="64" t="str">
        <f t="shared" si="1"/>
        <v/>
      </c>
    </row>
    <row r="126" spans="1:7" x14ac:dyDescent="0.25">
      <c r="A126" s="137" t="s">
        <v>509</v>
      </c>
      <c r="B126" s="133" t="s">
        <v>109</v>
      </c>
      <c r="C126" s="137" t="s">
        <v>57</v>
      </c>
      <c r="D126" s="137" t="s">
        <v>57</v>
      </c>
      <c r="E126" s="60"/>
      <c r="F126" s="64" t="str">
        <f t="shared" si="0"/>
        <v/>
      </c>
      <c r="G126" s="64" t="str">
        <f t="shared" si="1"/>
        <v/>
      </c>
    </row>
    <row r="127" spans="1:7" x14ac:dyDescent="0.25">
      <c r="A127" s="137" t="s">
        <v>510</v>
      </c>
      <c r="B127" s="133" t="s">
        <v>109</v>
      </c>
      <c r="C127" s="137" t="s">
        <v>57</v>
      </c>
      <c r="D127" s="137" t="s">
        <v>57</v>
      </c>
      <c r="E127" s="60"/>
      <c r="F127" s="64" t="str">
        <f t="shared" si="0"/>
        <v/>
      </c>
      <c r="G127" s="64" t="str">
        <f t="shared" si="1"/>
        <v/>
      </c>
    </row>
    <row r="128" spans="1:7" x14ac:dyDescent="0.25">
      <c r="A128" s="137" t="s">
        <v>511</v>
      </c>
      <c r="B128" s="133" t="s">
        <v>109</v>
      </c>
      <c r="C128" s="137" t="s">
        <v>57</v>
      </c>
      <c r="D128" s="137" t="s">
        <v>57</v>
      </c>
      <c r="E128" s="133"/>
      <c r="F128" s="64" t="str">
        <f t="shared" si="0"/>
        <v/>
      </c>
      <c r="G128" s="64" t="str">
        <f t="shared" si="1"/>
        <v/>
      </c>
    </row>
    <row r="129" spans="1:7" x14ac:dyDescent="0.25">
      <c r="A129" s="137" t="s">
        <v>512</v>
      </c>
      <c r="B129" s="133" t="s">
        <v>109</v>
      </c>
      <c r="C129" s="137" t="s">
        <v>57</v>
      </c>
      <c r="D129" s="137" t="s">
        <v>57</v>
      </c>
      <c r="E129" s="133"/>
      <c r="F129" s="64" t="str">
        <f t="shared" si="0"/>
        <v/>
      </c>
      <c r="G129" s="64" t="str">
        <f t="shared" si="1"/>
        <v/>
      </c>
    </row>
    <row r="130" spans="1:7" x14ac:dyDescent="0.25">
      <c r="A130" s="137" t="s">
        <v>513</v>
      </c>
      <c r="B130" s="133" t="s">
        <v>109</v>
      </c>
      <c r="C130" s="137" t="s">
        <v>57</v>
      </c>
      <c r="D130" s="137" t="s">
        <v>57</v>
      </c>
      <c r="E130" s="133"/>
      <c r="F130" s="64" t="str">
        <f t="shared" si="0"/>
        <v/>
      </c>
      <c r="G130" s="64" t="str">
        <f t="shared" si="1"/>
        <v/>
      </c>
    </row>
    <row r="131" spans="1:7" x14ac:dyDescent="0.25">
      <c r="A131" s="137" t="s">
        <v>514</v>
      </c>
      <c r="B131" s="133" t="s">
        <v>109</v>
      </c>
      <c r="C131" s="137" t="s">
        <v>57</v>
      </c>
      <c r="D131" s="137" t="s">
        <v>57</v>
      </c>
      <c r="E131" s="133"/>
      <c r="F131" s="64" t="str">
        <f t="shared" si="0"/>
        <v/>
      </c>
      <c r="G131" s="64" t="str">
        <f t="shared" si="1"/>
        <v/>
      </c>
    </row>
    <row r="132" spans="1:7" x14ac:dyDescent="0.25">
      <c r="A132" s="137" t="s">
        <v>515</v>
      </c>
      <c r="B132" s="133" t="s">
        <v>109</v>
      </c>
      <c r="C132" s="137" t="s">
        <v>57</v>
      </c>
      <c r="D132" s="137" t="s">
        <v>57</v>
      </c>
      <c r="E132" s="133"/>
      <c r="F132" s="64" t="str">
        <f t="shared" si="0"/>
        <v/>
      </c>
      <c r="G132" s="64" t="str">
        <f t="shared" si="1"/>
        <v/>
      </c>
    </row>
    <row r="133" spans="1:7" x14ac:dyDescent="0.25">
      <c r="A133" s="137" t="s">
        <v>516</v>
      </c>
      <c r="B133" s="133" t="s">
        <v>109</v>
      </c>
      <c r="C133" s="137" t="s">
        <v>57</v>
      </c>
      <c r="D133" s="137" t="s">
        <v>57</v>
      </c>
      <c r="E133" s="133"/>
      <c r="F133" s="64" t="str">
        <f t="shared" si="0"/>
        <v/>
      </c>
      <c r="G133" s="64" t="str">
        <f t="shared" si="1"/>
        <v/>
      </c>
    </row>
    <row r="134" spans="1:7" x14ac:dyDescent="0.25">
      <c r="A134" s="137" t="s">
        <v>517</v>
      </c>
      <c r="B134" s="133" t="s">
        <v>109</v>
      </c>
      <c r="C134" s="137" t="s">
        <v>57</v>
      </c>
      <c r="D134" s="137" t="s">
        <v>57</v>
      </c>
      <c r="F134" s="64" t="str">
        <f t="shared" si="0"/>
        <v/>
      </c>
      <c r="G134" s="64" t="str">
        <f t="shared" si="1"/>
        <v/>
      </c>
    </row>
    <row r="135" spans="1:7" x14ac:dyDescent="0.25">
      <c r="A135" s="137" t="s">
        <v>518</v>
      </c>
      <c r="B135" s="133" t="s">
        <v>109</v>
      </c>
      <c r="C135" s="137" t="s">
        <v>57</v>
      </c>
      <c r="D135" s="137" t="s">
        <v>57</v>
      </c>
      <c r="E135" s="76"/>
      <c r="F135" s="64" t="str">
        <f t="shared" si="0"/>
        <v/>
      </c>
      <c r="G135" s="64" t="str">
        <f t="shared" si="1"/>
        <v/>
      </c>
    </row>
    <row r="136" spans="1:7" x14ac:dyDescent="0.25">
      <c r="A136" s="137" t="s">
        <v>519</v>
      </c>
      <c r="B136" s="133" t="s">
        <v>109</v>
      </c>
      <c r="C136" s="137" t="s">
        <v>57</v>
      </c>
      <c r="D136" s="137" t="s">
        <v>57</v>
      </c>
      <c r="E136" s="76"/>
      <c r="F136" s="64" t="str">
        <f t="shared" si="0"/>
        <v/>
      </c>
      <c r="G136" s="64" t="str">
        <f t="shared" si="1"/>
        <v/>
      </c>
    </row>
    <row r="137" spans="1:7" x14ac:dyDescent="0.25">
      <c r="A137" s="137" t="s">
        <v>520</v>
      </c>
      <c r="B137" s="133" t="s">
        <v>109</v>
      </c>
      <c r="C137" s="137" t="s">
        <v>57</v>
      </c>
      <c r="D137" s="137" t="s">
        <v>57</v>
      </c>
      <c r="E137" s="76"/>
      <c r="F137" s="64" t="str">
        <f t="shared" si="0"/>
        <v/>
      </c>
      <c r="G137" s="64" t="str">
        <f t="shared" si="1"/>
        <v/>
      </c>
    </row>
    <row r="138" spans="1:7" x14ac:dyDescent="0.25">
      <c r="A138" s="137" t="s">
        <v>521</v>
      </c>
      <c r="B138" s="133" t="s">
        <v>109</v>
      </c>
      <c r="C138" s="137" t="s">
        <v>57</v>
      </c>
      <c r="D138" s="137" t="s">
        <v>57</v>
      </c>
      <c r="E138" s="76"/>
      <c r="F138" s="64" t="str">
        <f t="shared" si="0"/>
        <v/>
      </c>
      <c r="G138" s="64" t="str">
        <f t="shared" si="1"/>
        <v/>
      </c>
    </row>
    <row r="139" spans="1:7" x14ac:dyDescent="0.25">
      <c r="A139" s="137" t="s">
        <v>522</v>
      </c>
      <c r="B139" s="133" t="s">
        <v>109</v>
      </c>
      <c r="C139" s="137" t="s">
        <v>57</v>
      </c>
      <c r="D139" s="137" t="s">
        <v>57</v>
      </c>
      <c r="E139" s="76"/>
      <c r="F139" s="64" t="str">
        <f t="shared" si="0"/>
        <v/>
      </c>
      <c r="G139" s="64" t="str">
        <f t="shared" si="1"/>
        <v/>
      </c>
    </row>
    <row r="140" spans="1:7" x14ac:dyDescent="0.25">
      <c r="A140" s="137" t="s">
        <v>523</v>
      </c>
      <c r="B140" s="133" t="s">
        <v>109</v>
      </c>
      <c r="C140" s="137" t="s">
        <v>57</v>
      </c>
      <c r="D140" s="137" t="s">
        <v>57</v>
      </c>
      <c r="E140" s="76"/>
      <c r="F140" s="64" t="str">
        <f t="shared" si="0"/>
        <v/>
      </c>
      <c r="G140" s="64" t="str">
        <f t="shared" si="1"/>
        <v/>
      </c>
    </row>
    <row r="141" spans="1:7" x14ac:dyDescent="0.25">
      <c r="A141" s="137" t="s">
        <v>524</v>
      </c>
      <c r="B141" s="133" t="s">
        <v>109</v>
      </c>
      <c r="C141" s="137" t="s">
        <v>57</v>
      </c>
      <c r="D141" s="137" t="s">
        <v>57</v>
      </c>
      <c r="E141" s="76"/>
      <c r="F141" s="64" t="str">
        <f t="shared" si="0"/>
        <v/>
      </c>
      <c r="G141" s="64" t="str">
        <f t="shared" si="1"/>
        <v/>
      </c>
    </row>
    <row r="142" spans="1:7" x14ac:dyDescent="0.25">
      <c r="A142" s="137" t="s">
        <v>525</v>
      </c>
      <c r="B142" s="133" t="s">
        <v>109</v>
      </c>
      <c r="C142" s="137" t="s">
        <v>57</v>
      </c>
      <c r="D142" s="137" t="s">
        <v>57</v>
      </c>
      <c r="E142" s="76"/>
      <c r="F142" s="64" t="str">
        <f t="shared" si="0"/>
        <v/>
      </c>
      <c r="G142" s="64" t="str">
        <f t="shared" si="1"/>
        <v/>
      </c>
    </row>
    <row r="143" spans="1:7" x14ac:dyDescent="0.25">
      <c r="A143" s="137" t="s">
        <v>526</v>
      </c>
      <c r="B143" s="74" t="s">
        <v>1</v>
      </c>
      <c r="C143" s="133">
        <f>SUM(C119:C142)</f>
        <v>0</v>
      </c>
      <c r="D143" s="133">
        <f>SUM(D119:D142)</f>
        <v>0</v>
      </c>
      <c r="E143" s="76"/>
      <c r="F143" s="66">
        <f>SUM(F119:F142)</f>
        <v>0</v>
      </c>
      <c r="G143" s="66">
        <f>SUM(G119:G142)</f>
        <v>0</v>
      </c>
    </row>
    <row r="144" spans="1:7" ht="15" customHeight="1" x14ac:dyDescent="0.25">
      <c r="A144" s="77"/>
      <c r="B144" s="79" t="s">
        <v>379</v>
      </c>
      <c r="C144" s="77" t="s">
        <v>184</v>
      </c>
      <c r="D144" s="77" t="s">
        <v>64</v>
      </c>
      <c r="E144" s="62"/>
      <c r="F144" s="77" t="s">
        <v>397</v>
      </c>
      <c r="G144" s="77" t="s">
        <v>182</v>
      </c>
    </row>
    <row r="145" spans="1:7" x14ac:dyDescent="0.25">
      <c r="A145" s="137" t="s">
        <v>527</v>
      </c>
      <c r="B145" s="137" t="s">
        <v>169</v>
      </c>
      <c r="C145" s="141" t="s">
        <v>57</v>
      </c>
      <c r="G145" s="137"/>
    </row>
    <row r="146" spans="1:7" x14ac:dyDescent="0.25">
      <c r="G146" s="137"/>
    </row>
    <row r="147" spans="1:7" x14ac:dyDescent="0.25">
      <c r="B147" s="133" t="s">
        <v>370</v>
      </c>
      <c r="G147" s="137"/>
    </row>
    <row r="148" spans="1:7" x14ac:dyDescent="0.25">
      <c r="A148" s="137" t="s">
        <v>528</v>
      </c>
      <c r="B148" s="137" t="s">
        <v>204</v>
      </c>
      <c r="C148" s="137" t="s">
        <v>57</v>
      </c>
      <c r="D148" s="137" t="s">
        <v>57</v>
      </c>
      <c r="F148" s="64" t="str">
        <f t="shared" ref="F148:F162" si="2">IF($C$156=0,"",IF(C148="[for completion]","",C148/$C$156))</f>
        <v/>
      </c>
      <c r="G148" s="64" t="str">
        <f t="shared" ref="G148:G162" si="3">IF($D$156=0,"",IF(D148="[for completion]","",D148/$D$156))</f>
        <v/>
      </c>
    </row>
    <row r="149" spans="1:7" x14ac:dyDescent="0.25">
      <c r="A149" s="137" t="s">
        <v>529</v>
      </c>
      <c r="B149" s="137" t="s">
        <v>206</v>
      </c>
      <c r="C149" s="137" t="s">
        <v>57</v>
      </c>
      <c r="D149" s="137" t="s">
        <v>57</v>
      </c>
      <c r="F149" s="64" t="str">
        <f t="shared" si="2"/>
        <v/>
      </c>
      <c r="G149" s="64" t="str">
        <f t="shared" si="3"/>
        <v/>
      </c>
    </row>
    <row r="150" spans="1:7" x14ac:dyDescent="0.25">
      <c r="A150" s="137" t="s">
        <v>530</v>
      </c>
      <c r="B150" s="137" t="s">
        <v>207</v>
      </c>
      <c r="C150" s="137" t="s">
        <v>57</v>
      </c>
      <c r="D150" s="137" t="s">
        <v>57</v>
      </c>
      <c r="F150" s="64" t="str">
        <f t="shared" si="2"/>
        <v/>
      </c>
      <c r="G150" s="64" t="str">
        <f t="shared" si="3"/>
        <v/>
      </c>
    </row>
    <row r="151" spans="1:7" x14ac:dyDescent="0.25">
      <c r="A151" s="137" t="s">
        <v>531</v>
      </c>
      <c r="B151" s="137" t="s">
        <v>208</v>
      </c>
      <c r="C151" s="137" t="s">
        <v>57</v>
      </c>
      <c r="D151" s="137" t="s">
        <v>57</v>
      </c>
      <c r="F151" s="64" t="str">
        <f t="shared" si="2"/>
        <v/>
      </c>
      <c r="G151" s="64" t="str">
        <f t="shared" si="3"/>
        <v/>
      </c>
    </row>
    <row r="152" spans="1:7" x14ac:dyDescent="0.25">
      <c r="A152" s="137" t="s">
        <v>532</v>
      </c>
      <c r="B152" s="137" t="s">
        <v>209</v>
      </c>
      <c r="C152" s="137" t="s">
        <v>57</v>
      </c>
      <c r="D152" s="137" t="s">
        <v>57</v>
      </c>
      <c r="F152" s="64" t="str">
        <f t="shared" si="2"/>
        <v/>
      </c>
      <c r="G152" s="64" t="str">
        <f t="shared" si="3"/>
        <v/>
      </c>
    </row>
    <row r="153" spans="1:7" x14ac:dyDescent="0.25">
      <c r="A153" s="137" t="s">
        <v>533</v>
      </c>
      <c r="B153" s="137" t="s">
        <v>210</v>
      </c>
      <c r="C153" s="137" t="s">
        <v>57</v>
      </c>
      <c r="D153" s="137" t="s">
        <v>57</v>
      </c>
      <c r="F153" s="64" t="str">
        <f t="shared" si="2"/>
        <v/>
      </c>
      <c r="G153" s="64" t="str">
        <f t="shared" si="3"/>
        <v/>
      </c>
    </row>
    <row r="154" spans="1:7" x14ac:dyDescent="0.25">
      <c r="A154" s="137" t="s">
        <v>534</v>
      </c>
      <c r="B154" s="137" t="s">
        <v>211</v>
      </c>
      <c r="C154" s="137" t="s">
        <v>57</v>
      </c>
      <c r="D154" s="137" t="s">
        <v>57</v>
      </c>
      <c r="F154" s="64" t="str">
        <f t="shared" si="2"/>
        <v/>
      </c>
      <c r="G154" s="64" t="str">
        <f t="shared" si="3"/>
        <v/>
      </c>
    </row>
    <row r="155" spans="1:7" x14ac:dyDescent="0.25">
      <c r="A155" s="137" t="s">
        <v>535</v>
      </c>
      <c r="B155" s="137" t="s">
        <v>205</v>
      </c>
      <c r="C155" s="137" t="s">
        <v>57</v>
      </c>
      <c r="D155" s="137" t="s">
        <v>57</v>
      </c>
      <c r="F155" s="64" t="str">
        <f t="shared" si="2"/>
        <v/>
      </c>
      <c r="G155" s="64" t="str">
        <f t="shared" si="3"/>
        <v/>
      </c>
    </row>
    <row r="156" spans="1:7" x14ac:dyDescent="0.25">
      <c r="A156" s="137" t="s">
        <v>536</v>
      </c>
      <c r="B156" s="74" t="s">
        <v>1</v>
      </c>
      <c r="C156" s="137">
        <f>SUM(C148:C155)</f>
        <v>0</v>
      </c>
      <c r="D156" s="137">
        <f>SUM(D148:D155)</f>
        <v>0</v>
      </c>
      <c r="F156" s="76">
        <f>SUM(F148:F155)</f>
        <v>0</v>
      </c>
      <c r="G156" s="76">
        <f>SUM(G148:G155)</f>
        <v>0</v>
      </c>
    </row>
    <row r="157" spans="1:7" hidden="1" outlineLevel="1" x14ac:dyDescent="0.25">
      <c r="A157" s="137" t="s">
        <v>542</v>
      </c>
      <c r="B157" s="89" t="s">
        <v>212</v>
      </c>
      <c r="F157" s="64" t="str">
        <f t="shared" si="2"/>
        <v/>
      </c>
      <c r="G157" s="64" t="str">
        <f t="shared" si="3"/>
        <v/>
      </c>
    </row>
    <row r="158" spans="1:7" hidden="1" outlineLevel="1" x14ac:dyDescent="0.25">
      <c r="A158" s="137" t="s">
        <v>543</v>
      </c>
      <c r="B158" s="89" t="s">
        <v>213</v>
      </c>
      <c r="F158" s="64" t="str">
        <f t="shared" si="2"/>
        <v/>
      </c>
      <c r="G158" s="64" t="str">
        <f t="shared" si="3"/>
        <v/>
      </c>
    </row>
    <row r="159" spans="1:7" hidden="1" outlineLevel="1" x14ac:dyDescent="0.25">
      <c r="A159" s="137" t="s">
        <v>544</v>
      </c>
      <c r="B159" s="89" t="s">
        <v>214</v>
      </c>
      <c r="F159" s="64" t="str">
        <f t="shared" si="2"/>
        <v/>
      </c>
      <c r="G159" s="64" t="str">
        <f t="shared" si="3"/>
        <v/>
      </c>
    </row>
    <row r="160" spans="1:7" hidden="1" outlineLevel="1" x14ac:dyDescent="0.25">
      <c r="A160" s="137" t="s">
        <v>545</v>
      </c>
      <c r="B160" s="89" t="s">
        <v>215</v>
      </c>
      <c r="F160" s="64" t="str">
        <f t="shared" si="2"/>
        <v/>
      </c>
      <c r="G160" s="64" t="str">
        <f t="shared" si="3"/>
        <v/>
      </c>
    </row>
    <row r="161" spans="1:7" hidden="1" outlineLevel="1" x14ac:dyDescent="0.25">
      <c r="A161" s="137" t="s">
        <v>546</v>
      </c>
      <c r="B161" s="89" t="s">
        <v>216</v>
      </c>
      <c r="F161" s="64" t="str">
        <f t="shared" si="2"/>
        <v/>
      </c>
      <c r="G161" s="64" t="str">
        <f t="shared" si="3"/>
        <v/>
      </c>
    </row>
    <row r="162" spans="1:7" hidden="1" outlineLevel="1" x14ac:dyDescent="0.25">
      <c r="A162" s="137" t="s">
        <v>547</v>
      </c>
      <c r="B162" s="89" t="s">
        <v>217</v>
      </c>
      <c r="F162" s="64" t="str">
        <f t="shared" si="2"/>
        <v/>
      </c>
      <c r="G162" s="64" t="str">
        <f t="shared" si="3"/>
        <v/>
      </c>
    </row>
    <row r="163" spans="1:7" hidden="1" outlineLevel="1" x14ac:dyDescent="0.25">
      <c r="A163" s="137" t="s">
        <v>557</v>
      </c>
      <c r="B163" s="89"/>
      <c r="F163" s="64"/>
      <c r="G163" s="64"/>
    </row>
    <row r="164" spans="1:7" hidden="1" outlineLevel="1" x14ac:dyDescent="0.25">
      <c r="A164" s="137" t="s">
        <v>558</v>
      </c>
      <c r="B164" s="89"/>
      <c r="F164" s="64"/>
      <c r="G164" s="64"/>
    </row>
    <row r="165" spans="1:7" hidden="1" outlineLevel="1" x14ac:dyDescent="0.25">
      <c r="A165" s="137" t="s">
        <v>559</v>
      </c>
      <c r="B165" s="89"/>
      <c r="F165" s="64"/>
      <c r="G165" s="64"/>
    </row>
    <row r="166" spans="1:7" ht="15" customHeight="1" collapsed="1" x14ac:dyDescent="0.25">
      <c r="A166" s="77"/>
      <c r="B166" s="79" t="s">
        <v>374</v>
      </c>
      <c r="C166" s="77" t="s">
        <v>184</v>
      </c>
      <c r="D166" s="77" t="s">
        <v>64</v>
      </c>
      <c r="E166" s="62"/>
      <c r="F166" s="77" t="s">
        <v>397</v>
      </c>
      <c r="G166" s="77" t="s">
        <v>182</v>
      </c>
    </row>
    <row r="167" spans="1:7" x14ac:dyDescent="0.25">
      <c r="A167" s="137" t="s">
        <v>538</v>
      </c>
      <c r="B167" s="137" t="s">
        <v>169</v>
      </c>
      <c r="C167" s="141" t="s">
        <v>319</v>
      </c>
      <c r="G167" s="137"/>
    </row>
    <row r="168" spans="1:7" x14ac:dyDescent="0.25">
      <c r="G168" s="137"/>
    </row>
    <row r="169" spans="1:7" x14ac:dyDescent="0.25">
      <c r="B169" s="133" t="s">
        <v>370</v>
      </c>
      <c r="G169" s="137"/>
    </row>
    <row r="170" spans="1:7" x14ac:dyDescent="0.25">
      <c r="A170" s="137" t="s">
        <v>539</v>
      </c>
      <c r="B170" s="137" t="s">
        <v>204</v>
      </c>
      <c r="C170" s="137" t="s">
        <v>319</v>
      </c>
      <c r="D170" s="137" t="s">
        <v>319</v>
      </c>
      <c r="F170" s="64" t="str">
        <f>IF($C$178=0,"",IF(C170="[Mark as ND1 if not relevant]","",C170/$C$178))</f>
        <v/>
      </c>
      <c r="G170" s="64" t="str">
        <f>IF($D$178=0,"",IF(D170="[Mark as ND1 if not relevant]","",D170/$D$178))</f>
        <v/>
      </c>
    </row>
    <row r="171" spans="1:7" x14ac:dyDescent="0.25">
      <c r="A171" s="137" t="s">
        <v>540</v>
      </c>
      <c r="B171" s="137" t="s">
        <v>206</v>
      </c>
      <c r="C171" s="137" t="s">
        <v>319</v>
      </c>
      <c r="D171" s="137" t="s">
        <v>319</v>
      </c>
      <c r="F171" s="64" t="str">
        <f t="shared" ref="F171:F177" si="4">IF($C$178=0,"",IF(C171="[Mark as ND1 if not relevant]","",C171/$C$178))</f>
        <v/>
      </c>
      <c r="G171" s="64" t="str">
        <f t="shared" ref="G171:G177" si="5">IF($D$178=0,"",IF(D171="[Mark as ND1 if not relevant]","",D171/$D$178))</f>
        <v/>
      </c>
    </row>
    <row r="172" spans="1:7" x14ac:dyDescent="0.25">
      <c r="A172" s="137" t="s">
        <v>541</v>
      </c>
      <c r="B172" s="137" t="s">
        <v>207</v>
      </c>
      <c r="C172" s="137" t="s">
        <v>319</v>
      </c>
      <c r="D172" s="137" t="s">
        <v>319</v>
      </c>
      <c r="F172" s="64" t="str">
        <f t="shared" si="4"/>
        <v/>
      </c>
      <c r="G172" s="64" t="str">
        <f t="shared" si="5"/>
        <v/>
      </c>
    </row>
    <row r="173" spans="1:7" x14ac:dyDescent="0.25">
      <c r="A173" s="137" t="s">
        <v>542</v>
      </c>
      <c r="B173" s="137" t="s">
        <v>208</v>
      </c>
      <c r="C173" s="137" t="s">
        <v>319</v>
      </c>
      <c r="D173" s="137" t="s">
        <v>319</v>
      </c>
      <c r="F173" s="64" t="str">
        <f t="shared" si="4"/>
        <v/>
      </c>
      <c r="G173" s="64" t="str">
        <f t="shared" si="5"/>
        <v/>
      </c>
    </row>
    <row r="174" spans="1:7" x14ac:dyDescent="0.25">
      <c r="A174" s="137" t="s">
        <v>543</v>
      </c>
      <c r="B174" s="137" t="s">
        <v>209</v>
      </c>
      <c r="C174" s="137" t="s">
        <v>319</v>
      </c>
      <c r="D174" s="137" t="s">
        <v>319</v>
      </c>
      <c r="F174" s="64" t="str">
        <f t="shared" si="4"/>
        <v/>
      </c>
      <c r="G174" s="64" t="str">
        <f t="shared" si="5"/>
        <v/>
      </c>
    </row>
    <row r="175" spans="1:7" x14ac:dyDescent="0.25">
      <c r="A175" s="137" t="s">
        <v>544</v>
      </c>
      <c r="B175" s="137" t="s">
        <v>210</v>
      </c>
      <c r="C175" s="137" t="s">
        <v>319</v>
      </c>
      <c r="D175" s="137" t="s">
        <v>319</v>
      </c>
      <c r="F175" s="64" t="str">
        <f t="shared" si="4"/>
        <v/>
      </c>
      <c r="G175" s="64" t="str">
        <f t="shared" si="5"/>
        <v/>
      </c>
    </row>
    <row r="176" spans="1:7" x14ac:dyDescent="0.25">
      <c r="A176" s="137" t="s">
        <v>545</v>
      </c>
      <c r="B176" s="137" t="s">
        <v>211</v>
      </c>
      <c r="C176" s="137" t="s">
        <v>319</v>
      </c>
      <c r="D176" s="137" t="s">
        <v>319</v>
      </c>
      <c r="F176" s="64" t="str">
        <f t="shared" si="4"/>
        <v/>
      </c>
      <c r="G176" s="64" t="str">
        <f t="shared" si="5"/>
        <v/>
      </c>
    </row>
    <row r="177" spans="1:7" x14ac:dyDescent="0.25">
      <c r="A177" s="137" t="s">
        <v>546</v>
      </c>
      <c r="B177" s="137" t="s">
        <v>205</v>
      </c>
      <c r="C177" s="137" t="s">
        <v>319</v>
      </c>
      <c r="D177" s="137" t="s">
        <v>319</v>
      </c>
      <c r="F177" s="64" t="str">
        <f t="shared" si="4"/>
        <v/>
      </c>
      <c r="G177" s="64" t="str">
        <f t="shared" si="5"/>
        <v/>
      </c>
    </row>
    <row r="178" spans="1:7" x14ac:dyDescent="0.25">
      <c r="A178" s="137" t="s">
        <v>547</v>
      </c>
      <c r="B178" s="74" t="s">
        <v>1</v>
      </c>
      <c r="C178" s="137">
        <f>SUM(C170:C177)</f>
        <v>0</v>
      </c>
      <c r="D178" s="137">
        <f>SUM(D170:D177)</f>
        <v>0</v>
      </c>
      <c r="F178" s="76">
        <f>SUM(F170:F177)</f>
        <v>0</v>
      </c>
      <c r="G178" s="76">
        <f>SUM(G170:G177)</f>
        <v>0</v>
      </c>
    </row>
    <row r="179" spans="1:7" hidden="1" outlineLevel="1" x14ac:dyDescent="0.25">
      <c r="A179" s="137" t="s">
        <v>537</v>
      </c>
      <c r="B179" s="89" t="s">
        <v>212</v>
      </c>
      <c r="F179" s="64" t="str">
        <f t="shared" ref="F179:F184" si="6">IF($C$178=0,"",IF(C179="[for completion]","",C179/$C$178))</f>
        <v/>
      </c>
      <c r="G179" s="64" t="str">
        <f t="shared" ref="G179:G184" si="7">IF($D$178=0,"",IF(D179="[for completion]","",D179/$D$178))</f>
        <v/>
      </c>
    </row>
    <row r="180" spans="1:7" hidden="1" outlineLevel="1" x14ac:dyDescent="0.25">
      <c r="A180" s="137" t="s">
        <v>548</v>
      </c>
      <c r="B180" s="89" t="s">
        <v>213</v>
      </c>
      <c r="F180" s="64" t="str">
        <f t="shared" si="6"/>
        <v/>
      </c>
      <c r="G180" s="64" t="str">
        <f t="shared" si="7"/>
        <v/>
      </c>
    </row>
    <row r="181" spans="1:7" hidden="1" outlineLevel="1" x14ac:dyDescent="0.25">
      <c r="A181" s="137" t="s">
        <v>549</v>
      </c>
      <c r="B181" s="89" t="s">
        <v>214</v>
      </c>
      <c r="F181" s="64" t="str">
        <f t="shared" si="6"/>
        <v/>
      </c>
      <c r="G181" s="64" t="str">
        <f t="shared" si="7"/>
        <v/>
      </c>
    </row>
    <row r="182" spans="1:7" hidden="1" outlineLevel="1" x14ac:dyDescent="0.25">
      <c r="A182" s="137" t="s">
        <v>550</v>
      </c>
      <c r="B182" s="89" t="s">
        <v>215</v>
      </c>
      <c r="F182" s="64" t="str">
        <f t="shared" si="6"/>
        <v/>
      </c>
      <c r="G182" s="64" t="str">
        <f t="shared" si="7"/>
        <v/>
      </c>
    </row>
    <row r="183" spans="1:7" hidden="1" outlineLevel="1" x14ac:dyDescent="0.25">
      <c r="A183" s="137" t="s">
        <v>551</v>
      </c>
      <c r="B183" s="89" t="s">
        <v>216</v>
      </c>
      <c r="F183" s="64" t="str">
        <f t="shared" si="6"/>
        <v/>
      </c>
      <c r="G183" s="64" t="str">
        <f t="shared" si="7"/>
        <v/>
      </c>
    </row>
    <row r="184" spans="1:7" hidden="1" outlineLevel="1" x14ac:dyDescent="0.25">
      <c r="A184" s="137" t="s">
        <v>552</v>
      </c>
      <c r="B184" s="89" t="s">
        <v>217</v>
      </c>
      <c r="F184" s="64" t="str">
        <f t="shared" si="6"/>
        <v/>
      </c>
      <c r="G184" s="64" t="str">
        <f t="shared" si="7"/>
        <v/>
      </c>
    </row>
    <row r="185" spans="1:7" hidden="1" outlineLevel="1" x14ac:dyDescent="0.25">
      <c r="A185" s="137" t="s">
        <v>553</v>
      </c>
      <c r="B185" s="89"/>
      <c r="F185" s="64"/>
      <c r="G185" s="64"/>
    </row>
    <row r="186" spans="1:7" hidden="1" outlineLevel="1" x14ac:dyDescent="0.25">
      <c r="A186" s="137" t="s">
        <v>554</v>
      </c>
      <c r="B186" s="89"/>
      <c r="F186" s="64"/>
      <c r="G186" s="64"/>
    </row>
    <row r="187" spans="1:7" hidden="1" outlineLevel="1" x14ac:dyDescent="0.25">
      <c r="A187" s="137" t="s">
        <v>555</v>
      </c>
      <c r="B187" s="89"/>
      <c r="F187" s="64"/>
      <c r="G187" s="64"/>
    </row>
    <row r="188" spans="1:7" ht="15" customHeight="1" collapsed="1" x14ac:dyDescent="0.25">
      <c r="A188" s="77"/>
      <c r="B188" s="79" t="s">
        <v>580</v>
      </c>
      <c r="C188" s="77" t="s">
        <v>397</v>
      </c>
      <c r="D188" s="77"/>
      <c r="E188" s="62"/>
      <c r="F188" s="77"/>
      <c r="G188" s="77"/>
    </row>
    <row r="189" spans="1:7" x14ac:dyDescent="0.25">
      <c r="A189" s="137" t="s">
        <v>557</v>
      </c>
      <c r="B189" s="133" t="s">
        <v>109</v>
      </c>
      <c r="C189" s="137" t="s">
        <v>57</v>
      </c>
      <c r="E189" s="76"/>
      <c r="F189" s="76"/>
      <c r="G189" s="76"/>
    </row>
    <row r="190" spans="1:7" x14ac:dyDescent="0.25">
      <c r="A190" s="137" t="s">
        <v>558</v>
      </c>
      <c r="B190" s="133" t="s">
        <v>109</v>
      </c>
      <c r="C190" s="137" t="s">
        <v>57</v>
      </c>
      <c r="E190" s="76"/>
      <c r="F190" s="76"/>
      <c r="G190" s="76"/>
    </row>
    <row r="191" spans="1:7" x14ac:dyDescent="0.25">
      <c r="A191" s="137" t="s">
        <v>559</v>
      </c>
      <c r="B191" s="133" t="s">
        <v>109</v>
      </c>
      <c r="C191" s="137" t="s">
        <v>57</v>
      </c>
      <c r="E191" s="76"/>
      <c r="F191" s="76"/>
      <c r="G191" s="76"/>
    </row>
    <row r="192" spans="1:7" x14ac:dyDescent="0.25">
      <c r="A192" s="137" t="s">
        <v>560</v>
      </c>
      <c r="B192" s="133" t="s">
        <v>109</v>
      </c>
      <c r="C192" s="137" t="s">
        <v>57</v>
      </c>
      <c r="E192" s="76"/>
      <c r="F192" s="76"/>
      <c r="G192" s="76"/>
    </row>
    <row r="193" spans="1:7" x14ac:dyDescent="0.25">
      <c r="A193" s="137" t="s">
        <v>561</v>
      </c>
      <c r="B193" s="133" t="s">
        <v>109</v>
      </c>
      <c r="C193" s="137" t="s">
        <v>57</v>
      </c>
      <c r="E193" s="76"/>
      <c r="F193" s="76"/>
      <c r="G193" s="76"/>
    </row>
    <row r="194" spans="1:7" x14ac:dyDescent="0.25">
      <c r="A194" s="137" t="s">
        <v>562</v>
      </c>
      <c r="B194" s="133" t="s">
        <v>109</v>
      </c>
      <c r="C194" s="137" t="s">
        <v>57</v>
      </c>
      <c r="E194" s="76"/>
      <c r="F194" s="76"/>
      <c r="G194" s="76"/>
    </row>
    <row r="195" spans="1:7" x14ac:dyDescent="0.25">
      <c r="A195" s="137" t="s">
        <v>563</v>
      </c>
      <c r="B195" s="133" t="s">
        <v>109</v>
      </c>
      <c r="C195" s="137" t="s">
        <v>57</v>
      </c>
      <c r="E195" s="76"/>
      <c r="F195" s="76"/>
      <c r="G195" s="76"/>
    </row>
    <row r="196" spans="1:7" x14ac:dyDescent="0.25">
      <c r="A196" s="137" t="s">
        <v>564</v>
      </c>
      <c r="B196" s="133" t="s">
        <v>109</v>
      </c>
      <c r="C196" s="137" t="s">
        <v>57</v>
      </c>
      <c r="E196" s="76"/>
      <c r="F196" s="76"/>
    </row>
    <row r="197" spans="1:7" x14ac:dyDescent="0.25">
      <c r="A197" s="137" t="s">
        <v>565</v>
      </c>
      <c r="B197" s="133" t="s">
        <v>109</v>
      </c>
      <c r="C197" s="137" t="s">
        <v>57</v>
      </c>
      <c r="E197" s="76"/>
      <c r="F197" s="76"/>
    </row>
    <row r="198" spans="1:7" x14ac:dyDescent="0.25">
      <c r="A198" s="137" t="s">
        <v>566</v>
      </c>
      <c r="B198" s="133" t="s">
        <v>109</v>
      </c>
      <c r="C198" s="137" t="s">
        <v>57</v>
      </c>
      <c r="E198" s="76"/>
      <c r="F198" s="76"/>
    </row>
    <row r="199" spans="1:7" x14ac:dyDescent="0.25">
      <c r="A199" s="137" t="s">
        <v>567</v>
      </c>
      <c r="B199" s="133" t="s">
        <v>109</v>
      </c>
      <c r="C199" s="137" t="s">
        <v>57</v>
      </c>
      <c r="E199" s="76"/>
      <c r="F199" s="76"/>
    </row>
    <row r="200" spans="1:7" x14ac:dyDescent="0.25">
      <c r="A200" s="137" t="s">
        <v>568</v>
      </c>
      <c r="B200" s="133" t="s">
        <v>109</v>
      </c>
      <c r="C200" s="137" t="s">
        <v>57</v>
      </c>
      <c r="E200" s="76"/>
      <c r="F200" s="76"/>
    </row>
    <row r="201" spans="1:7" x14ac:dyDescent="0.25">
      <c r="A201" s="137" t="s">
        <v>569</v>
      </c>
      <c r="B201" s="133" t="s">
        <v>109</v>
      </c>
      <c r="C201" s="137" t="s">
        <v>57</v>
      </c>
    </row>
    <row r="202" spans="1:7" x14ac:dyDescent="0.25">
      <c r="A202" s="137" t="s">
        <v>570</v>
      </c>
      <c r="B202" s="133" t="s">
        <v>109</v>
      </c>
      <c r="C202" s="137" t="s">
        <v>57</v>
      </c>
    </row>
    <row r="203" spans="1:7" x14ac:dyDescent="0.25">
      <c r="A203" s="137" t="s">
        <v>571</v>
      </c>
      <c r="B203" s="133" t="s">
        <v>109</v>
      </c>
      <c r="C203" s="137" t="s">
        <v>57</v>
      </c>
    </row>
    <row r="204" spans="1:7" x14ac:dyDescent="0.25">
      <c r="A204" s="137" t="s">
        <v>572</v>
      </c>
      <c r="B204" s="133" t="s">
        <v>109</v>
      </c>
      <c r="C204" s="137" t="s">
        <v>57</v>
      </c>
    </row>
    <row r="205" spans="1:7" x14ac:dyDescent="0.25">
      <c r="A205" s="137" t="s">
        <v>573</v>
      </c>
      <c r="B205" s="133" t="s">
        <v>109</v>
      </c>
      <c r="C205" s="137" t="s">
        <v>57</v>
      </c>
    </row>
    <row r="206" spans="1:7" hidden="1" outlineLevel="1" x14ac:dyDescent="0.25">
      <c r="A206" s="137" t="s">
        <v>556</v>
      </c>
    </row>
    <row r="207" spans="1:7" hidden="1" outlineLevel="1" x14ac:dyDescent="0.25">
      <c r="A207" s="137" t="s">
        <v>574</v>
      </c>
    </row>
    <row r="208" spans="1:7" hidden="1" outlineLevel="1" x14ac:dyDescent="0.25">
      <c r="A208" s="137" t="s">
        <v>575</v>
      </c>
    </row>
    <row r="209" spans="1:1" hidden="1" outlineLevel="1" x14ac:dyDescent="0.25">
      <c r="A209" s="137" t="s">
        <v>576</v>
      </c>
    </row>
    <row r="210" spans="1:1" hidden="1" outlineLevel="1" x14ac:dyDescent="0.25">
      <c r="A210" s="137" t="s">
        <v>577</v>
      </c>
    </row>
    <row r="211" spans="1:1" collapsed="1" x14ac:dyDescent="0.25"/>
  </sheetData>
  <hyperlinks>
    <hyperlink ref="B6" location="'B3. HTT Shipping Assets'!B10" display="9. Shipping Assets"/>
    <hyperlink ref="B79" location="'2. Harmonised Glossary'!A9" display="Breakdown by Interest Rate"/>
    <hyperlink ref="B109" location="'2. Harmonised Glossary'!A14" display="Non-Performing Loans (NPLs)"/>
    <hyperlink ref="B144" location="'2. Harmonised Glossary'!A288" display="Loan to Value (LTV) Information - Un-indexed"/>
    <hyperlink ref="B166" location="'2. Harmonised Glossary'!A11" display="Loan to Value (LTV) Information - Indexed"/>
  </hyperlinks>
  <pageMargins left="0.51181102362204722" right="0" top="0.74803149606299213" bottom="0.74803149606299213" header="0.31496062992125984" footer="0.31496062992125984"/>
  <pageSetup paperSize="9" scale="41"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pageSetUpPr fitToPage="1"/>
  </sheetPr>
  <dimension ref="A1:M383"/>
  <sheetViews>
    <sheetView zoomScale="70" zoomScaleNormal="70" workbookViewId="0">
      <selection activeCell="C12" sqref="C12"/>
    </sheetView>
  </sheetViews>
  <sheetFormatPr baseColWidth="10" defaultColWidth="11.42578125" defaultRowHeight="15" outlineLevelRow="1" x14ac:dyDescent="0.25"/>
  <cols>
    <col min="1" max="1" customWidth="true" style="68" width="16.28515625" collapsed="true"/>
    <col min="2" max="2" bestFit="true" customWidth="true" style="5" width="89.85546875" collapsed="true"/>
    <col min="3" max="3" customWidth="true" style="16" width="134.7109375" collapsed="true"/>
    <col min="4" max="13" style="16" width="11.42578125" collapsed="true"/>
  </cols>
  <sheetData>
    <row r="1" spans="1:13" ht="31.5" x14ac:dyDescent="0.25">
      <c r="A1" s="22" t="s">
        <v>383</v>
      </c>
      <c r="B1" s="22"/>
      <c r="C1" s="3"/>
    </row>
    <row r="2" spans="1:13" x14ac:dyDescent="0.25">
      <c r="B2" s="3"/>
      <c r="C2" s="3"/>
    </row>
    <row r="3" spans="1:13" x14ac:dyDescent="0.25">
      <c r="A3" s="100" t="s">
        <v>81</v>
      </c>
      <c r="B3" s="50"/>
      <c r="C3" s="3"/>
    </row>
    <row r="4" spans="1:13" x14ac:dyDescent="0.25">
      <c r="C4" s="3"/>
    </row>
    <row r="5" spans="1:13" ht="37.5" x14ac:dyDescent="0.25">
      <c r="A5" s="21" t="s">
        <v>273</v>
      </c>
      <c r="B5" s="21" t="s">
        <v>113</v>
      </c>
      <c r="C5" s="20" t="s">
        <v>79</v>
      </c>
    </row>
    <row r="6" spans="1:13" x14ac:dyDescent="0.25">
      <c r="A6" s="94" t="s">
        <v>252</v>
      </c>
      <c r="B6" s="13" t="s">
        <v>341</v>
      </c>
      <c r="C6" s="5" t="s">
        <v>607</v>
      </c>
    </row>
    <row r="7" spans="1:13" s="131" customFormat="1" x14ac:dyDescent="0.25">
      <c r="A7" s="136" t="s">
        <v>253</v>
      </c>
      <c r="B7" s="60" t="s">
        <v>342</v>
      </c>
      <c r="C7" s="137" t="s">
        <v>608</v>
      </c>
      <c r="D7" s="134"/>
      <c r="E7" s="134"/>
      <c r="F7" s="134"/>
      <c r="G7" s="134"/>
      <c r="H7" s="134"/>
      <c r="I7" s="134"/>
      <c r="J7" s="134"/>
      <c r="K7" s="134"/>
      <c r="L7" s="134"/>
      <c r="M7" s="134"/>
    </row>
    <row r="8" spans="1:13" s="131" customFormat="1" x14ac:dyDescent="0.25">
      <c r="A8" s="136" t="s">
        <v>254</v>
      </c>
      <c r="B8" s="60" t="s">
        <v>343</v>
      </c>
      <c r="C8" s="137" t="s">
        <v>608</v>
      </c>
      <c r="D8" s="134"/>
      <c r="E8" s="134"/>
      <c r="F8" s="134"/>
      <c r="G8" s="134"/>
      <c r="H8" s="134"/>
      <c r="I8" s="134"/>
      <c r="J8" s="134"/>
      <c r="K8" s="134"/>
      <c r="L8" s="134"/>
      <c r="M8" s="134"/>
    </row>
    <row r="9" spans="1:13" x14ac:dyDescent="0.25">
      <c r="A9" s="136" t="s">
        <v>255</v>
      </c>
      <c r="B9" s="13" t="s">
        <v>80</v>
      </c>
      <c r="C9" s="5" t="s">
        <v>609</v>
      </c>
    </row>
    <row r="10" spans="1:13" ht="36.75" customHeight="1" x14ac:dyDescent="0.25">
      <c r="A10" s="136" t="s">
        <v>256</v>
      </c>
      <c r="B10" s="60" t="s">
        <v>377</v>
      </c>
      <c r="C10" s="137" t="s">
        <v>610</v>
      </c>
    </row>
    <row r="11" spans="1:13" s="131" customFormat="1" ht="54.75" customHeight="1" x14ac:dyDescent="0.25">
      <c r="A11" s="136" t="s">
        <v>257</v>
      </c>
      <c r="B11" s="60" t="s">
        <v>378</v>
      </c>
      <c r="C11" s="137" t="s">
        <v>611</v>
      </c>
      <c r="D11" s="134"/>
      <c r="E11" s="134"/>
      <c r="F11" s="134"/>
      <c r="G11" s="134"/>
      <c r="H11" s="134"/>
      <c r="I11" s="134"/>
      <c r="J11" s="134"/>
      <c r="K11" s="134"/>
      <c r="L11" s="134"/>
      <c r="M11" s="134"/>
    </row>
    <row r="12" spans="1:13" ht="30" x14ac:dyDescent="0.25">
      <c r="A12" s="136" t="s">
        <v>258</v>
      </c>
      <c r="B12" s="13" t="s">
        <v>345</v>
      </c>
      <c r="C12" s="137" t="s">
        <v>612</v>
      </c>
    </row>
    <row r="13" spans="1:13" s="131" customFormat="1" x14ac:dyDescent="0.25">
      <c r="A13" s="136" t="s">
        <v>259</v>
      </c>
      <c r="B13" s="60" t="s">
        <v>399</v>
      </c>
      <c r="C13" s="137"/>
      <c r="D13" s="134"/>
      <c r="E13" s="134"/>
      <c r="F13" s="134"/>
      <c r="G13" s="134"/>
      <c r="H13" s="134"/>
      <c r="I13" s="134"/>
      <c r="J13" s="134"/>
      <c r="K13" s="134"/>
      <c r="L13" s="134"/>
      <c r="M13" s="134"/>
    </row>
    <row r="14" spans="1:13" s="131" customFormat="1" ht="30" x14ac:dyDescent="0.25">
      <c r="A14" s="136" t="s">
        <v>260</v>
      </c>
      <c r="B14" s="60" t="s">
        <v>400</v>
      </c>
      <c r="C14" s="137"/>
      <c r="D14" s="134"/>
      <c r="E14" s="134"/>
      <c r="F14" s="134"/>
      <c r="G14" s="134"/>
      <c r="H14" s="134"/>
      <c r="I14" s="134"/>
      <c r="J14" s="134"/>
      <c r="K14" s="134"/>
      <c r="L14" s="134"/>
      <c r="M14" s="134"/>
    </row>
    <row r="15" spans="1:13" s="131" customFormat="1" x14ac:dyDescent="0.25">
      <c r="A15" s="136" t="s">
        <v>261</v>
      </c>
      <c r="B15" s="60" t="s">
        <v>344</v>
      </c>
      <c r="C15" s="137" t="s">
        <v>615</v>
      </c>
      <c r="D15" s="134"/>
      <c r="E15" s="134"/>
      <c r="F15" s="134"/>
      <c r="G15" s="134"/>
      <c r="H15" s="134"/>
      <c r="I15" s="134"/>
      <c r="J15" s="134"/>
      <c r="K15" s="134"/>
      <c r="L15" s="134"/>
      <c r="M15" s="134"/>
    </row>
    <row r="16" spans="1:13" ht="30" x14ac:dyDescent="0.25">
      <c r="A16" s="136" t="s">
        <v>346</v>
      </c>
      <c r="B16" s="15" t="s">
        <v>401</v>
      </c>
      <c r="C16" s="5" t="s">
        <v>613</v>
      </c>
    </row>
    <row r="17" spans="1:13" ht="30" customHeight="1" x14ac:dyDescent="0.25">
      <c r="A17" s="136" t="s">
        <v>347</v>
      </c>
      <c r="B17" s="15" t="s">
        <v>187</v>
      </c>
      <c r="C17" s="5" t="s">
        <v>57</v>
      </c>
    </row>
    <row r="18" spans="1:13" x14ac:dyDescent="0.25">
      <c r="A18" s="136" t="s">
        <v>348</v>
      </c>
      <c r="B18" s="15" t="s">
        <v>183</v>
      </c>
      <c r="C18" s="71" t="s">
        <v>614</v>
      </c>
    </row>
    <row r="19" spans="1:13" s="68" customFormat="1" hidden="1" outlineLevel="1" x14ac:dyDescent="0.25">
      <c r="A19" s="94" t="s">
        <v>321</v>
      </c>
      <c r="B19" s="52" t="s">
        <v>236</v>
      </c>
      <c r="C19" s="71"/>
      <c r="D19" s="16"/>
      <c r="E19" s="16"/>
      <c r="F19" s="16"/>
      <c r="G19" s="16"/>
      <c r="H19" s="16"/>
      <c r="I19" s="16"/>
      <c r="J19" s="16"/>
      <c r="K19" s="16"/>
      <c r="L19" s="16"/>
      <c r="M19" s="16"/>
    </row>
    <row r="20" spans="1:13" s="131" customFormat="1" hidden="1" outlineLevel="1" x14ac:dyDescent="0.25">
      <c r="A20" s="136" t="s">
        <v>322</v>
      </c>
      <c r="B20" s="135"/>
      <c r="C20" s="132"/>
      <c r="D20" s="134"/>
      <c r="E20" s="134"/>
      <c r="F20" s="134"/>
      <c r="G20" s="134"/>
      <c r="H20" s="134"/>
      <c r="I20" s="134"/>
      <c r="J20" s="134"/>
      <c r="K20" s="134"/>
      <c r="L20" s="134"/>
      <c r="M20" s="134"/>
    </row>
    <row r="21" spans="1:13" s="131" customFormat="1" hidden="1" outlineLevel="1" x14ac:dyDescent="0.25">
      <c r="A21" s="136" t="s">
        <v>323</v>
      </c>
      <c r="B21" s="135"/>
      <c r="C21" s="132"/>
      <c r="D21" s="134"/>
      <c r="E21" s="134"/>
      <c r="F21" s="134"/>
      <c r="G21" s="134"/>
      <c r="H21" s="134"/>
      <c r="I21" s="134"/>
      <c r="J21" s="134"/>
      <c r="K21" s="134"/>
      <c r="L21" s="134"/>
      <c r="M21" s="134"/>
    </row>
    <row r="22" spans="1:13" s="131" customFormat="1" hidden="1" outlineLevel="1" x14ac:dyDescent="0.25">
      <c r="A22" s="136" t="s">
        <v>324</v>
      </c>
      <c r="B22" s="135"/>
      <c r="C22" s="132"/>
      <c r="D22" s="134"/>
      <c r="E22" s="134"/>
      <c r="F22" s="134"/>
      <c r="G22" s="134"/>
      <c r="H22" s="134"/>
      <c r="I22" s="134"/>
      <c r="J22" s="134"/>
      <c r="K22" s="134"/>
      <c r="L22" s="134"/>
      <c r="M22" s="134"/>
    </row>
    <row r="23" spans="1:13" s="131" customFormat="1" hidden="1" outlineLevel="1" x14ac:dyDescent="0.25">
      <c r="A23" s="136" t="s">
        <v>325</v>
      </c>
      <c r="B23" s="135"/>
      <c r="C23" s="132"/>
      <c r="D23" s="134"/>
      <c r="E23" s="134"/>
      <c r="F23" s="134"/>
      <c r="G23" s="134"/>
      <c r="H23" s="134"/>
      <c r="I23" s="134"/>
      <c r="J23" s="134"/>
      <c r="K23" s="134"/>
      <c r="L23" s="134"/>
      <c r="M23" s="134"/>
    </row>
    <row r="24" spans="1:13" s="68" customFormat="1" ht="18.75" collapsed="1" x14ac:dyDescent="0.25">
      <c r="A24" s="21"/>
      <c r="B24" s="21" t="s">
        <v>196</v>
      </c>
      <c r="C24" s="20" t="s">
        <v>197</v>
      </c>
      <c r="D24" s="16"/>
      <c r="E24" s="16"/>
      <c r="F24" s="16"/>
      <c r="G24" s="16"/>
      <c r="H24" s="16"/>
      <c r="I24" s="16"/>
      <c r="J24" s="16"/>
      <c r="K24" s="16"/>
      <c r="L24" s="16"/>
      <c r="M24" s="16"/>
    </row>
    <row r="25" spans="1:13" s="68" customFormat="1" x14ac:dyDescent="0.25">
      <c r="A25" s="94" t="s">
        <v>349</v>
      </c>
      <c r="B25" s="15" t="s">
        <v>198</v>
      </c>
      <c r="C25" s="71" t="s">
        <v>221</v>
      </c>
      <c r="D25" s="16"/>
      <c r="E25" s="16"/>
      <c r="F25" s="16"/>
      <c r="G25" s="16"/>
      <c r="H25" s="16"/>
      <c r="I25" s="16"/>
      <c r="J25" s="16"/>
      <c r="K25" s="16"/>
      <c r="L25" s="16"/>
      <c r="M25" s="16"/>
    </row>
    <row r="26" spans="1:13" s="68" customFormat="1" x14ac:dyDescent="0.25">
      <c r="A26" s="94" t="s">
        <v>350</v>
      </c>
      <c r="B26" s="15" t="s">
        <v>199</v>
      </c>
      <c r="C26" s="71" t="s">
        <v>222</v>
      </c>
      <c r="D26" s="16"/>
      <c r="E26" s="16"/>
      <c r="F26" s="16"/>
      <c r="G26" s="16"/>
      <c r="H26" s="16"/>
      <c r="I26" s="16"/>
      <c r="J26" s="16"/>
      <c r="K26" s="16"/>
      <c r="L26" s="16"/>
      <c r="M26" s="16"/>
    </row>
    <row r="27" spans="1:13" s="68" customFormat="1" x14ac:dyDescent="0.25">
      <c r="A27" s="94" t="s">
        <v>351</v>
      </c>
      <c r="B27" s="15" t="s">
        <v>200</v>
      </c>
      <c r="C27" s="71" t="s">
        <v>223</v>
      </c>
      <c r="D27" s="16"/>
      <c r="E27" s="16"/>
      <c r="F27" s="16"/>
      <c r="G27" s="16"/>
      <c r="H27" s="16"/>
      <c r="I27" s="16"/>
      <c r="J27" s="16"/>
      <c r="K27" s="16"/>
      <c r="L27" s="16"/>
      <c r="M27" s="16"/>
    </row>
    <row r="28" spans="1:13" s="68" customFormat="1" hidden="1" outlineLevel="1" x14ac:dyDescent="0.25">
      <c r="A28" s="94" t="s">
        <v>326</v>
      </c>
      <c r="B28" s="72"/>
      <c r="C28" s="71"/>
      <c r="D28" s="16"/>
      <c r="E28" s="16"/>
      <c r="F28" s="16"/>
      <c r="G28" s="16"/>
      <c r="H28" s="16"/>
      <c r="I28" s="16"/>
      <c r="J28" s="16"/>
      <c r="K28" s="16"/>
      <c r="L28" s="16"/>
      <c r="M28" s="16"/>
    </row>
    <row r="29" spans="1:13" s="68" customFormat="1" hidden="1" outlineLevel="1" x14ac:dyDescent="0.25">
      <c r="A29" s="94" t="s">
        <v>327</v>
      </c>
      <c r="B29" s="72"/>
      <c r="C29" s="71"/>
      <c r="D29" s="16"/>
      <c r="E29" s="16"/>
      <c r="F29" s="16"/>
      <c r="G29" s="16"/>
      <c r="H29" s="16"/>
      <c r="I29" s="16"/>
      <c r="J29" s="16"/>
      <c r="K29" s="16"/>
      <c r="L29" s="16"/>
      <c r="M29" s="16"/>
    </row>
    <row r="30" spans="1:13" s="68" customFormat="1" hidden="1" outlineLevel="1" x14ac:dyDescent="0.25">
      <c r="A30" s="94" t="s">
        <v>328</v>
      </c>
      <c r="B30" s="15"/>
      <c r="C30" s="71"/>
      <c r="D30" s="16"/>
      <c r="E30" s="16"/>
      <c r="F30" s="16"/>
      <c r="G30" s="16"/>
      <c r="H30" s="16"/>
      <c r="I30" s="16"/>
      <c r="J30" s="16"/>
      <c r="K30" s="16"/>
      <c r="L30" s="16"/>
      <c r="M30" s="16"/>
    </row>
    <row r="31" spans="1:13" ht="18.75" collapsed="1" x14ac:dyDescent="0.25">
      <c r="A31" s="21"/>
      <c r="B31" s="21" t="s">
        <v>114</v>
      </c>
      <c r="C31" s="20" t="s">
        <v>79</v>
      </c>
    </row>
    <row r="32" spans="1:13" x14ac:dyDescent="0.25">
      <c r="A32" s="136" t="s">
        <v>329</v>
      </c>
      <c r="B32" s="13" t="s">
        <v>82</v>
      </c>
      <c r="C32" s="5" t="s">
        <v>57</v>
      </c>
    </row>
    <row r="33" spans="1:2" x14ac:dyDescent="0.25">
      <c r="A33" s="136" t="s">
        <v>330</v>
      </c>
      <c r="B33" s="7"/>
    </row>
    <row r="34" spans="1:2" x14ac:dyDescent="0.25">
      <c r="A34" s="136" t="s">
        <v>334</v>
      </c>
      <c r="B34" s="7"/>
    </row>
    <row r="35" spans="1:2" x14ac:dyDescent="0.25">
      <c r="A35" s="136" t="s">
        <v>352</v>
      </c>
      <c r="B35" s="7"/>
    </row>
    <row r="36" spans="1:2" x14ac:dyDescent="0.25">
      <c r="A36" s="136" t="s">
        <v>353</v>
      </c>
      <c r="B36" s="7"/>
    </row>
    <row r="37" spans="1:2" x14ac:dyDescent="0.25">
      <c r="A37" s="136" t="s">
        <v>354</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51181102362204722" right="0" top="0.74803149606299213" bottom="0.74803149606299213" header="0.31496062992125984" footer="0.31496062992125984"/>
  <pageSetup paperSize="9" scale="48" fitToHeight="25" orientation="portrait" r:id="rId1"/>
  <headerFooter>
    <oddHeader xml:space="preserve">&amp;C&amp;"Verdana,Regular"&amp;9Harmonised Transparency Template - Frequently Asked Questions
</oddHeader>
    <oddFooter>&amp;R&amp;"Verdana,Regular"&amp;9Page &amp;P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6" sqref="A26"/>
    </sheetView>
  </sheetViews>
  <sheetFormatPr baseColWidth="10" defaultColWidth="9.140625" defaultRowHeight="15" x14ac:dyDescent="0.25"/>
  <cols>
    <col min="1" max="1" customWidth="true" style="134" width="242.0" collapsed="true"/>
    <col min="2" max="16384" style="134" width="9.140625" collapsed="true"/>
  </cols>
  <sheetData>
    <row r="1" spans="1:1" ht="31.5" x14ac:dyDescent="0.25">
      <c r="A1" s="22" t="s">
        <v>1447</v>
      </c>
    </row>
    <row r="3" spans="1:1" x14ac:dyDescent="0.25">
      <c r="A3" s="171"/>
    </row>
    <row r="4" spans="1:1" ht="34.5" x14ac:dyDescent="0.25">
      <c r="A4" s="172" t="s">
        <v>1448</v>
      </c>
    </row>
    <row r="5" spans="1:1" ht="34.5" x14ac:dyDescent="0.25">
      <c r="A5" s="172" t="s">
        <v>1449</v>
      </c>
    </row>
    <row r="6" spans="1:1" ht="34.5" x14ac:dyDescent="0.25">
      <c r="A6" s="172" t="s">
        <v>1450</v>
      </c>
    </row>
    <row r="7" spans="1:1" ht="17.25" x14ac:dyDescent="0.25">
      <c r="A7" s="172"/>
    </row>
    <row r="8" spans="1:1" ht="18.75" x14ac:dyDescent="0.25">
      <c r="A8" s="173" t="s">
        <v>1451</v>
      </c>
    </row>
    <row r="9" spans="1:1" ht="34.5" x14ac:dyDescent="0.3">
      <c r="A9" s="174" t="s">
        <v>1452</v>
      </c>
    </row>
    <row r="10" spans="1:1" ht="69" x14ac:dyDescent="0.25">
      <c r="A10" s="175" t="s">
        <v>1453</v>
      </c>
    </row>
    <row r="11" spans="1:1" ht="34.5" x14ac:dyDescent="0.25">
      <c r="A11" s="175" t="s">
        <v>1454</v>
      </c>
    </row>
    <row r="12" spans="1:1" ht="17.25" x14ac:dyDescent="0.25">
      <c r="A12" s="175" t="s">
        <v>1455</v>
      </c>
    </row>
    <row r="13" spans="1:1" ht="17.25" x14ac:dyDescent="0.25">
      <c r="A13" s="175" t="s">
        <v>1456</v>
      </c>
    </row>
    <row r="14" spans="1:1" ht="34.5" x14ac:dyDescent="0.25">
      <c r="A14" s="175" t="s">
        <v>1457</v>
      </c>
    </row>
    <row r="15" spans="1:1" ht="17.25" x14ac:dyDescent="0.25">
      <c r="A15" s="175"/>
    </row>
    <row r="16" spans="1:1" ht="18.75" x14ac:dyDescent="0.25">
      <c r="A16" s="173" t="s">
        <v>1458</v>
      </c>
    </row>
    <row r="17" spans="1:1" ht="17.25" x14ac:dyDescent="0.25">
      <c r="A17" s="176" t="s">
        <v>1459</v>
      </c>
    </row>
    <row r="18" spans="1:1" ht="34.5" x14ac:dyDescent="0.25">
      <c r="A18" s="177" t="s">
        <v>1460</v>
      </c>
    </row>
    <row r="19" spans="1:1" ht="34.5" x14ac:dyDescent="0.25">
      <c r="A19" s="177" t="s">
        <v>1461</v>
      </c>
    </row>
    <row r="20" spans="1:1" ht="51.75" x14ac:dyDescent="0.25">
      <c r="A20" s="177" t="s">
        <v>1462</v>
      </c>
    </row>
    <row r="21" spans="1:1" ht="86.25" x14ac:dyDescent="0.25">
      <c r="A21" s="177" t="s">
        <v>1463</v>
      </c>
    </row>
    <row r="22" spans="1:1" ht="51.75" x14ac:dyDescent="0.25">
      <c r="A22" s="177" t="s">
        <v>1464</v>
      </c>
    </row>
    <row r="23" spans="1:1" ht="34.5" x14ac:dyDescent="0.25">
      <c r="A23" s="177" t="s">
        <v>1465</v>
      </c>
    </row>
    <row r="24" spans="1:1" ht="17.25" x14ac:dyDescent="0.25">
      <c r="A24" s="177" t="s">
        <v>1466</v>
      </c>
    </row>
    <row r="25" spans="1:1" ht="17.25" x14ac:dyDescent="0.25">
      <c r="A25" s="176" t="s">
        <v>1467</v>
      </c>
    </row>
    <row r="26" spans="1:1" ht="51.75" x14ac:dyDescent="0.3">
      <c r="A26" s="178" t="s">
        <v>1468</v>
      </c>
    </row>
    <row r="27" spans="1:1" ht="17.25" x14ac:dyDescent="0.3">
      <c r="A27" s="178" t="s">
        <v>1469</v>
      </c>
    </row>
    <row r="28" spans="1:1" ht="17.25" x14ac:dyDescent="0.25">
      <c r="A28" s="176" t="s">
        <v>1470</v>
      </c>
    </row>
    <row r="29" spans="1:1" ht="34.5" x14ac:dyDescent="0.25">
      <c r="A29" s="177" t="s">
        <v>1471</v>
      </c>
    </row>
    <row r="30" spans="1:1" ht="34.5" x14ac:dyDescent="0.25">
      <c r="A30" s="177" t="s">
        <v>1472</v>
      </c>
    </row>
    <row r="31" spans="1:1" ht="34.5" x14ac:dyDescent="0.25">
      <c r="A31" s="177" t="s">
        <v>1473</v>
      </c>
    </row>
    <row r="32" spans="1:1" ht="34.5" x14ac:dyDescent="0.25">
      <c r="A32" s="177" t="s">
        <v>1474</v>
      </c>
    </row>
    <row r="33" spans="1:1" ht="17.25" x14ac:dyDescent="0.25">
      <c r="A33" s="177"/>
    </row>
    <row r="34" spans="1:1" ht="18.75" x14ac:dyDescent="0.25">
      <c r="A34" s="173" t="s">
        <v>1475</v>
      </c>
    </row>
    <row r="35" spans="1:1" ht="17.25" x14ac:dyDescent="0.25">
      <c r="A35" s="176" t="s">
        <v>1476</v>
      </c>
    </row>
    <row r="36" spans="1:1" ht="34.5" x14ac:dyDescent="0.25">
      <c r="A36" s="177" t="s">
        <v>1477</v>
      </c>
    </row>
    <row r="37" spans="1:1" ht="34.5" x14ac:dyDescent="0.25">
      <c r="A37" s="177" t="s">
        <v>1478</v>
      </c>
    </row>
    <row r="38" spans="1:1" ht="34.5" x14ac:dyDescent="0.25">
      <c r="A38" s="177" t="s">
        <v>1479</v>
      </c>
    </row>
    <row r="39" spans="1:1" ht="17.25" x14ac:dyDescent="0.25">
      <c r="A39" s="177" t="s">
        <v>1480</v>
      </c>
    </row>
    <row r="40" spans="1:1" ht="17.25" x14ac:dyDescent="0.25">
      <c r="A40" s="177" t="s">
        <v>1481</v>
      </c>
    </row>
    <row r="41" spans="1:1" ht="17.25" x14ac:dyDescent="0.25">
      <c r="A41" s="176" t="s">
        <v>1482</v>
      </c>
    </row>
    <row r="42" spans="1:1" ht="17.25" x14ac:dyDescent="0.25">
      <c r="A42" s="177" t="s">
        <v>1483</v>
      </c>
    </row>
    <row r="43" spans="1:1" ht="17.25" x14ac:dyDescent="0.3">
      <c r="A43" s="178" t="s">
        <v>1484</v>
      </c>
    </row>
    <row r="44" spans="1:1" ht="17.25" x14ac:dyDescent="0.25">
      <c r="A44" s="176" t="s">
        <v>1485</v>
      </c>
    </row>
    <row r="45" spans="1:1" ht="34.5" x14ac:dyDescent="0.3">
      <c r="A45" s="178" t="s">
        <v>1486</v>
      </c>
    </row>
    <row r="46" spans="1:1" ht="34.5" x14ac:dyDescent="0.25">
      <c r="A46" s="177" t="s">
        <v>1487</v>
      </c>
    </row>
    <row r="47" spans="1:1" ht="34.5" x14ac:dyDescent="0.25">
      <c r="A47" s="177" t="s">
        <v>1488</v>
      </c>
    </row>
    <row r="48" spans="1:1" ht="17.25" x14ac:dyDescent="0.25">
      <c r="A48" s="177" t="s">
        <v>1489</v>
      </c>
    </row>
    <row r="49" spans="1:1" ht="17.25" x14ac:dyDescent="0.3">
      <c r="A49" s="178" t="s">
        <v>1490</v>
      </c>
    </row>
    <row r="50" spans="1:1" ht="17.25" x14ac:dyDescent="0.25">
      <c r="A50" s="176" t="s">
        <v>1491</v>
      </c>
    </row>
    <row r="51" spans="1:1" ht="34.5" x14ac:dyDescent="0.3">
      <c r="A51" s="178" t="s">
        <v>1492</v>
      </c>
    </row>
    <row r="52" spans="1:1" ht="17.25" x14ac:dyDescent="0.25">
      <c r="A52" s="177" t="s">
        <v>1493</v>
      </c>
    </row>
    <row r="53" spans="1:1" ht="34.5" x14ac:dyDescent="0.3">
      <c r="A53" s="178" t="s">
        <v>1494</v>
      </c>
    </row>
    <row r="54" spans="1:1" ht="17.25" x14ac:dyDescent="0.25">
      <c r="A54" s="176" t="s">
        <v>1495</v>
      </c>
    </row>
    <row r="55" spans="1:1" ht="17.25" x14ac:dyDescent="0.3">
      <c r="A55" s="178" t="s">
        <v>1496</v>
      </c>
    </row>
    <row r="56" spans="1:1" ht="34.5" x14ac:dyDescent="0.25">
      <c r="A56" s="177" t="s">
        <v>1497</v>
      </c>
    </row>
    <row r="57" spans="1:1" ht="17.25" x14ac:dyDescent="0.25">
      <c r="A57" s="177" t="s">
        <v>1498</v>
      </c>
    </row>
    <row r="58" spans="1:1" ht="17.25" x14ac:dyDescent="0.25">
      <c r="A58" s="177" t="s">
        <v>1499</v>
      </c>
    </row>
    <row r="59" spans="1:1" ht="17.25" x14ac:dyDescent="0.25">
      <c r="A59" s="176" t="s">
        <v>1500</v>
      </c>
    </row>
    <row r="60" spans="1:1" ht="17.25" x14ac:dyDescent="0.25">
      <c r="A60" s="177" t="s">
        <v>1501</v>
      </c>
    </row>
    <row r="61" spans="1:1" ht="17.25" x14ac:dyDescent="0.25">
      <c r="A61" s="179"/>
    </row>
    <row r="62" spans="1:1" ht="18.75" x14ac:dyDescent="0.25">
      <c r="A62" s="173" t="s">
        <v>1502</v>
      </c>
    </row>
    <row r="63" spans="1:1" ht="17.25" x14ac:dyDescent="0.25">
      <c r="A63" s="176" t="s">
        <v>1503</v>
      </c>
    </row>
    <row r="64" spans="1:1" ht="34.5" x14ac:dyDescent="0.25">
      <c r="A64" s="177" t="s">
        <v>1504</v>
      </c>
    </row>
    <row r="65" spans="1:1" ht="17.25" x14ac:dyDescent="0.25">
      <c r="A65" s="177" t="s">
        <v>1505</v>
      </c>
    </row>
    <row r="66" spans="1:1" ht="34.5" x14ac:dyDescent="0.25">
      <c r="A66" s="175" t="s">
        <v>1506</v>
      </c>
    </row>
    <row r="67" spans="1:1" ht="34.5" x14ac:dyDescent="0.25">
      <c r="A67" s="175" t="s">
        <v>1507</v>
      </c>
    </row>
    <row r="68" spans="1:1" ht="34.5" x14ac:dyDescent="0.25">
      <c r="A68" s="175" t="s">
        <v>1508</v>
      </c>
    </row>
    <row r="69" spans="1:1" ht="17.25" x14ac:dyDescent="0.25">
      <c r="A69" s="180" t="s">
        <v>1509</v>
      </c>
    </row>
    <row r="70" spans="1:1" ht="51.75" x14ac:dyDescent="0.25">
      <c r="A70" s="175" t="s">
        <v>1510</v>
      </c>
    </row>
    <row r="71" spans="1:1" ht="17.25" x14ac:dyDescent="0.25">
      <c r="A71" s="175" t="s">
        <v>1511</v>
      </c>
    </row>
    <row r="72" spans="1:1" ht="17.25" x14ac:dyDescent="0.25">
      <c r="A72" s="180" t="s">
        <v>1512</v>
      </c>
    </row>
    <row r="73" spans="1:1" ht="17.25" x14ac:dyDescent="0.25">
      <c r="A73" s="175" t="s">
        <v>1513</v>
      </c>
    </row>
    <row r="74" spans="1:1" ht="17.25" x14ac:dyDescent="0.25">
      <c r="A74" s="180" t="s">
        <v>1514</v>
      </c>
    </row>
    <row r="75" spans="1:1" ht="34.5" x14ac:dyDescent="0.25">
      <c r="A75" s="175" t="s">
        <v>1515</v>
      </c>
    </row>
    <row r="76" spans="1:1" ht="17.25" x14ac:dyDescent="0.25">
      <c r="A76" s="175" t="s">
        <v>1516</v>
      </c>
    </row>
    <row r="77" spans="1:1" ht="51.75" x14ac:dyDescent="0.25">
      <c r="A77" s="175" t="s">
        <v>1517</v>
      </c>
    </row>
    <row r="78" spans="1:1" ht="17.25" x14ac:dyDescent="0.25">
      <c r="A78" s="180" t="s">
        <v>1518</v>
      </c>
    </row>
    <row r="79" spans="1:1" ht="17.25" x14ac:dyDescent="0.3">
      <c r="A79" s="181" t="s">
        <v>1519</v>
      </c>
    </row>
    <row r="80" spans="1:1" ht="17.25" x14ac:dyDescent="0.25">
      <c r="A80" s="180" t="s">
        <v>1520</v>
      </c>
    </row>
    <row r="81" spans="1:1" ht="34.5" x14ac:dyDescent="0.25">
      <c r="A81" s="175" t="s">
        <v>1521</v>
      </c>
    </row>
    <row r="82" spans="1:1" ht="34.5" x14ac:dyDescent="0.25">
      <c r="A82" s="175" t="s">
        <v>1522</v>
      </c>
    </row>
    <row r="83" spans="1:1" ht="34.5" x14ac:dyDescent="0.25">
      <c r="A83" s="175" t="s">
        <v>1523</v>
      </c>
    </row>
    <row r="84" spans="1:1" ht="34.5" x14ac:dyDescent="0.25">
      <c r="A84" s="175" t="s">
        <v>1524</v>
      </c>
    </row>
    <row r="85" spans="1:1" ht="34.5" x14ac:dyDescent="0.25">
      <c r="A85" s="175" t="s">
        <v>1525</v>
      </c>
    </row>
    <row r="86" spans="1:1" ht="17.25" x14ac:dyDescent="0.25">
      <c r="A86" s="180" t="s">
        <v>1526</v>
      </c>
    </row>
    <row r="87" spans="1:1" ht="17.25" x14ac:dyDescent="0.25">
      <c r="A87" s="175" t="s">
        <v>1527</v>
      </c>
    </row>
    <row r="88" spans="1:1" ht="34.5" x14ac:dyDescent="0.25">
      <c r="A88" s="175" t="s">
        <v>1528</v>
      </c>
    </row>
    <row r="89" spans="1:1" ht="17.25" x14ac:dyDescent="0.25">
      <c r="A89" s="180" t="s">
        <v>1529</v>
      </c>
    </row>
    <row r="90" spans="1:1" ht="34.5" x14ac:dyDescent="0.25">
      <c r="A90" s="175" t="s">
        <v>1530</v>
      </c>
    </row>
    <row r="91" spans="1:1" ht="17.25" x14ac:dyDescent="0.25">
      <c r="A91" s="180" t="s">
        <v>1531</v>
      </c>
    </row>
    <row r="92" spans="1:1" ht="17.25" x14ac:dyDescent="0.3">
      <c r="A92" s="181" t="s">
        <v>1532</v>
      </c>
    </row>
    <row r="93" spans="1:1" ht="17.25" x14ac:dyDescent="0.25">
      <c r="A93" s="175" t="s">
        <v>1533</v>
      </c>
    </row>
    <row r="94" spans="1:1" ht="17.25" x14ac:dyDescent="0.25">
      <c r="A94" s="175"/>
    </row>
    <row r="95" spans="1:1" ht="18.75" x14ac:dyDescent="0.25">
      <c r="A95" s="173" t="s">
        <v>1534</v>
      </c>
    </row>
    <row r="96" spans="1:1" ht="34.5" x14ac:dyDescent="0.3">
      <c r="A96" s="181" t="s">
        <v>1535</v>
      </c>
    </row>
    <row r="97" spans="1:1" ht="17.25" x14ac:dyDescent="0.3">
      <c r="A97" s="181" t="s">
        <v>1536</v>
      </c>
    </row>
    <row r="98" spans="1:1" ht="17.25" x14ac:dyDescent="0.25">
      <c r="A98" s="180" t="s">
        <v>1537</v>
      </c>
    </row>
    <row r="99" spans="1:1" ht="17.25" x14ac:dyDescent="0.25">
      <c r="A99" s="172" t="s">
        <v>1538</v>
      </c>
    </row>
    <row r="100" spans="1:1" ht="17.25" x14ac:dyDescent="0.25">
      <c r="A100" s="175" t="s">
        <v>1539</v>
      </c>
    </row>
    <row r="101" spans="1:1" ht="17.25" x14ac:dyDescent="0.25">
      <c r="A101" s="175" t="s">
        <v>1540</v>
      </c>
    </row>
    <row r="102" spans="1:1" ht="17.25" x14ac:dyDescent="0.25">
      <c r="A102" s="175" t="s">
        <v>1541</v>
      </c>
    </row>
    <row r="103" spans="1:1" ht="17.25" x14ac:dyDescent="0.25">
      <c r="A103" s="175" t="s">
        <v>1542</v>
      </c>
    </row>
    <row r="104" spans="1:1" ht="34.5" x14ac:dyDescent="0.25">
      <c r="A104" s="175" t="s">
        <v>1543</v>
      </c>
    </row>
    <row r="105" spans="1:1" ht="17.25" x14ac:dyDescent="0.25">
      <c r="A105" s="172" t="s">
        <v>1544</v>
      </c>
    </row>
    <row r="106" spans="1:1" ht="17.25" x14ac:dyDescent="0.25">
      <c r="A106" s="175" t="s">
        <v>1545</v>
      </c>
    </row>
    <row r="107" spans="1:1" ht="17.25" x14ac:dyDescent="0.25">
      <c r="A107" s="175" t="s">
        <v>1546</v>
      </c>
    </row>
    <row r="108" spans="1:1" ht="17.25" x14ac:dyDescent="0.25">
      <c r="A108" s="175" t="s">
        <v>1547</v>
      </c>
    </row>
    <row r="109" spans="1:1" ht="17.25" x14ac:dyDescent="0.25">
      <c r="A109" s="175" t="s">
        <v>1548</v>
      </c>
    </row>
    <row r="110" spans="1:1" ht="17.25" x14ac:dyDescent="0.25">
      <c r="A110" s="175" t="s">
        <v>1549</v>
      </c>
    </row>
    <row r="111" spans="1:1" ht="17.25" x14ac:dyDescent="0.25">
      <c r="A111" s="175" t="s">
        <v>1550</v>
      </c>
    </row>
    <row r="112" spans="1:1" ht="17.25" x14ac:dyDescent="0.25">
      <c r="A112" s="180" t="s">
        <v>1551</v>
      </c>
    </row>
    <row r="113" spans="1:1" ht="17.25" x14ac:dyDescent="0.25">
      <c r="A113" s="175" t="s">
        <v>1552</v>
      </c>
    </row>
    <row r="114" spans="1:1" ht="17.25" x14ac:dyDescent="0.25">
      <c r="A114" s="172" t="s">
        <v>1553</v>
      </c>
    </row>
    <row r="115" spans="1:1" ht="17.25" x14ac:dyDescent="0.25">
      <c r="A115" s="175" t="s">
        <v>1554</v>
      </c>
    </row>
    <row r="116" spans="1:1" ht="17.25" x14ac:dyDescent="0.25">
      <c r="A116" s="175" t="s">
        <v>1555</v>
      </c>
    </row>
    <row r="117" spans="1:1" ht="17.25" x14ac:dyDescent="0.25">
      <c r="A117" s="172" t="s">
        <v>1556</v>
      </c>
    </row>
    <row r="118" spans="1:1" ht="17.25" x14ac:dyDescent="0.25">
      <c r="A118" s="175" t="s">
        <v>1557</v>
      </c>
    </row>
    <row r="119" spans="1:1" ht="17.25" x14ac:dyDescent="0.25">
      <c r="A119" s="175" t="s">
        <v>1558</v>
      </c>
    </row>
    <row r="120" spans="1:1" ht="17.25" x14ac:dyDescent="0.25">
      <c r="A120" s="175" t="s">
        <v>1559</v>
      </c>
    </row>
    <row r="121" spans="1:1" ht="17.25" x14ac:dyDescent="0.25">
      <c r="A121" s="180" t="s">
        <v>1560</v>
      </c>
    </row>
    <row r="122" spans="1:1" ht="17.25" x14ac:dyDescent="0.25">
      <c r="A122" s="172" t="s">
        <v>1561</v>
      </c>
    </row>
    <row r="123" spans="1:1" ht="17.25" x14ac:dyDescent="0.25">
      <c r="A123" s="172" t="s">
        <v>1562</v>
      </c>
    </row>
    <row r="124" spans="1:1" ht="17.25" x14ac:dyDescent="0.25">
      <c r="A124" s="175" t="s">
        <v>1563</v>
      </c>
    </row>
    <row r="125" spans="1:1" ht="17.25" x14ac:dyDescent="0.25">
      <c r="A125" s="175" t="s">
        <v>1564</v>
      </c>
    </row>
    <row r="126" spans="1:1" ht="17.25" x14ac:dyDescent="0.25">
      <c r="A126" s="175" t="s">
        <v>1565</v>
      </c>
    </row>
    <row r="127" spans="1:1" ht="17.25" x14ac:dyDescent="0.25">
      <c r="A127" s="175" t="s">
        <v>1566</v>
      </c>
    </row>
    <row r="128" spans="1:1" ht="17.25" x14ac:dyDescent="0.25">
      <c r="A128" s="175" t="s">
        <v>1567</v>
      </c>
    </row>
    <row r="129" spans="1:1" ht="17.25" x14ac:dyDescent="0.25">
      <c r="A129" s="180" t="s">
        <v>1568</v>
      </c>
    </row>
    <row r="130" spans="1:1" ht="34.5" x14ac:dyDescent="0.25">
      <c r="A130" s="175" t="s">
        <v>1569</v>
      </c>
    </row>
    <row r="131" spans="1:1" ht="69" x14ac:dyDescent="0.25">
      <c r="A131" s="175" t="s">
        <v>1570</v>
      </c>
    </row>
    <row r="132" spans="1:1" ht="34.5" x14ac:dyDescent="0.25">
      <c r="A132" s="175" t="s">
        <v>1571</v>
      </c>
    </row>
    <row r="133" spans="1:1" ht="17.25" x14ac:dyDescent="0.25">
      <c r="A133" s="180" t="s">
        <v>1572</v>
      </c>
    </row>
    <row r="134" spans="1:1" ht="34.5" x14ac:dyDescent="0.25">
      <c r="A134" s="172" t="s">
        <v>1573</v>
      </c>
    </row>
    <row r="135" spans="1:1" ht="17.25" x14ac:dyDescent="0.25">
      <c r="A135" s="172"/>
    </row>
    <row r="136" spans="1:1" ht="18.75" x14ac:dyDescent="0.25">
      <c r="A136" s="173" t="s">
        <v>1574</v>
      </c>
    </row>
    <row r="137" spans="1:1" ht="17.25" x14ac:dyDescent="0.25">
      <c r="A137" s="175" t="s">
        <v>1575</v>
      </c>
    </row>
    <row r="138" spans="1:1" ht="34.5" x14ac:dyDescent="0.25">
      <c r="A138" s="177" t="s">
        <v>1576</v>
      </c>
    </row>
    <row r="139" spans="1:1" ht="34.5" x14ac:dyDescent="0.25">
      <c r="A139" s="177" t="s">
        <v>1577</v>
      </c>
    </row>
    <row r="140" spans="1:1" ht="17.25" x14ac:dyDescent="0.25">
      <c r="A140" s="176" t="s">
        <v>1578</v>
      </c>
    </row>
    <row r="141" spans="1:1" ht="17.25" x14ac:dyDescent="0.25">
      <c r="A141" s="182" t="s">
        <v>1579</v>
      </c>
    </row>
    <row r="142" spans="1:1" ht="34.5" x14ac:dyDescent="0.3">
      <c r="A142" s="178" t="s">
        <v>1580</v>
      </c>
    </row>
    <row r="143" spans="1:1" ht="17.25" x14ac:dyDescent="0.25">
      <c r="A143" s="177" t="s">
        <v>1581</v>
      </c>
    </row>
    <row r="144" spans="1:1" ht="17.25" x14ac:dyDescent="0.25">
      <c r="A144" s="177" t="s">
        <v>1582</v>
      </c>
    </row>
    <row r="145" spans="1:1" ht="17.25" x14ac:dyDescent="0.25">
      <c r="A145" s="182" t="s">
        <v>1583</v>
      </c>
    </row>
    <row r="146" spans="1:1" ht="17.25" x14ac:dyDescent="0.25">
      <c r="A146" s="176" t="s">
        <v>1584</v>
      </c>
    </row>
    <row r="147" spans="1:1" ht="17.25" x14ac:dyDescent="0.25">
      <c r="A147" s="182" t="s">
        <v>1585</v>
      </c>
    </row>
    <row r="148" spans="1:1" ht="17.25" x14ac:dyDescent="0.25">
      <c r="A148" s="177" t="s">
        <v>1586</v>
      </c>
    </row>
    <row r="149" spans="1:1" ht="17.25" x14ac:dyDescent="0.25">
      <c r="A149" s="177" t="s">
        <v>1587</v>
      </c>
    </row>
    <row r="150" spans="1:1" ht="17.25" x14ac:dyDescent="0.25">
      <c r="A150" s="177" t="s">
        <v>1588</v>
      </c>
    </row>
    <row r="151" spans="1:1" ht="34.5" x14ac:dyDescent="0.25">
      <c r="A151" s="182" t="s">
        <v>1589</v>
      </c>
    </row>
    <row r="152" spans="1:1" ht="17.25" x14ac:dyDescent="0.25">
      <c r="A152" s="176" t="s">
        <v>1590</v>
      </c>
    </row>
    <row r="153" spans="1:1" ht="17.25" x14ac:dyDescent="0.25">
      <c r="A153" s="177" t="s">
        <v>1591</v>
      </c>
    </row>
    <row r="154" spans="1:1" ht="17.25" x14ac:dyDescent="0.25">
      <c r="A154" s="177" t="s">
        <v>1592</v>
      </c>
    </row>
    <row r="155" spans="1:1" ht="17.25" x14ac:dyDescent="0.25">
      <c r="A155" s="177" t="s">
        <v>1593</v>
      </c>
    </row>
    <row r="156" spans="1:1" ht="17.25" x14ac:dyDescent="0.25">
      <c r="A156" s="177" t="s">
        <v>1594</v>
      </c>
    </row>
    <row r="157" spans="1:1" ht="34.5" x14ac:dyDescent="0.25">
      <c r="A157" s="177" t="s">
        <v>1595</v>
      </c>
    </row>
    <row r="158" spans="1:1" ht="34.5" x14ac:dyDescent="0.25">
      <c r="A158" s="177" t="s">
        <v>1596</v>
      </c>
    </row>
    <row r="159" spans="1:1" ht="17.25" x14ac:dyDescent="0.25">
      <c r="A159" s="176" t="s">
        <v>1597</v>
      </c>
    </row>
    <row r="160" spans="1:1" ht="34.5" x14ac:dyDescent="0.25">
      <c r="A160" s="177" t="s">
        <v>1598</v>
      </c>
    </row>
    <row r="161" spans="1:1" ht="34.5" x14ac:dyDescent="0.25">
      <c r="A161" s="177" t="s">
        <v>1599</v>
      </c>
    </row>
    <row r="162" spans="1:1" ht="17.25" x14ac:dyDescent="0.25">
      <c r="A162" s="177" t="s">
        <v>1600</v>
      </c>
    </row>
    <row r="163" spans="1:1" ht="17.25" x14ac:dyDescent="0.25">
      <c r="A163" s="176" t="s">
        <v>1601</v>
      </c>
    </row>
    <row r="164" spans="1:1" ht="34.5" x14ac:dyDescent="0.3">
      <c r="A164" s="183" t="s">
        <v>1602</v>
      </c>
    </row>
    <row r="165" spans="1:1" ht="34.5" x14ac:dyDescent="0.25">
      <c r="A165" s="177" t="s">
        <v>1603</v>
      </c>
    </row>
    <row r="166" spans="1:1" ht="17.25" x14ac:dyDescent="0.25">
      <c r="A166" s="176" t="s">
        <v>1604</v>
      </c>
    </row>
    <row r="167" spans="1:1" ht="17.25" x14ac:dyDescent="0.25">
      <c r="A167" s="177" t="s">
        <v>1605</v>
      </c>
    </row>
    <row r="168" spans="1:1" ht="17.25" x14ac:dyDescent="0.25">
      <c r="A168" s="176" t="s">
        <v>1606</v>
      </c>
    </row>
    <row r="169" spans="1:1" ht="17.25" x14ac:dyDescent="0.3">
      <c r="A169" s="178" t="s">
        <v>1607</v>
      </c>
    </row>
    <row r="170" spans="1:1" ht="17.25" x14ac:dyDescent="0.3">
      <c r="A170" s="178"/>
    </row>
    <row r="171" spans="1:1" ht="17.25" x14ac:dyDescent="0.3">
      <c r="A171" s="178"/>
    </row>
    <row r="172" spans="1:1" ht="17.25" x14ac:dyDescent="0.3">
      <c r="A172" s="178"/>
    </row>
    <row r="173" spans="1:1" ht="17.25" x14ac:dyDescent="0.3">
      <c r="A173" s="178"/>
    </row>
    <row r="174" spans="1:1" ht="17.25" x14ac:dyDescent="0.3">
      <c r="A174" s="1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Introduction</vt:lpstr>
      <vt:lpstr>FAQ</vt:lpstr>
      <vt:lpstr>A. HTT General</vt:lpstr>
      <vt:lpstr>B1. HTT Mortgage Assets</vt:lpstr>
      <vt:lpstr>B2. HTT Public Sector Assets</vt:lpstr>
      <vt:lpstr>B3. HTT Shipping Assets</vt:lpstr>
      <vt:lpstr>C. HTT Harmonised Glossary</vt:lpstr>
      <vt:lpstr>Disclaimer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2015-01-27T16:00:44Z</dcterms:created>
  <lastPrinted>2015-01-27T16:00:44Z</lastPrinted>
  <dcterms:modified xsi:type="dcterms:W3CDTF">2017-09-12T16:16:47Z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-1009786024</vt:i4>
  </property>
  <property fmtid="{D5CDD505-2E9C-101B-9397-08002B2CF9AE}" pid="3" name="_NewReviewCycle">
    <vt:lpwstr/>
  </property>
  <property fmtid="{D5CDD505-2E9C-101B-9397-08002B2CF9AE}" pid="4" name="_EmailSubject">
    <vt:lpwstr>ID 3858 – Renta Fija: actualització documents ECBC Label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-330619659</vt:i4>
  </property>
</Properties>
</file>