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codeName="ThisWorkbook" defaultThemeVersion="124226"/>
  <xr:revisionPtr revIDLastSave="0" documentId="14_{1DD8EFA0-2919-43E9-9E5F-A4EC9C68B948}" xr6:coauthVersionLast="47" xr6:coauthVersionMax="47" xr10:uidLastSave="{00000000-0000-0000-0000-000000000000}"/>
  <bookViews>
    <workbookView xWindow="28680" yWindow="-120" windowWidth="29040" windowHeight="15840" tabRatio="760" activeTab="2" xr2:uid="{00000000-000D-0000-FFFF-FFFF00000000}"/>
  </bookViews>
  <sheets>
    <sheet name="OC_Issuing capacity" sheetId="6" r:id="rId1"/>
    <sheet name="Residential pool" sheetId="12" r:id="rId2"/>
    <sheet name="Commercial pool" sheetId="10" r:id="rId3"/>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K103" i="10" l="1"/>
  <c r="BK91" i="10" l="1"/>
  <c r="BK56" i="10"/>
  <c r="BK41" i="10"/>
  <c r="BK80" i="10" l="1"/>
  <c r="BK105" i="12" l="1"/>
  <c r="BK85" i="12" l="1"/>
  <c r="BJ85" i="12"/>
  <c r="BK52" i="12"/>
  <c r="BK41" i="12"/>
  <c r="BK62" i="12" l="1"/>
  <c r="CF12" i="6"/>
  <c r="CF13" i="6" s="1"/>
  <c r="CF11" i="6"/>
  <c r="CF14" i="6" l="1"/>
  <c r="CF15" i="6" s="1"/>
  <c r="BI41" i="10" l="1"/>
  <c r="BJ41" i="10" l="1"/>
  <c r="BI62" i="12" l="1"/>
  <c r="BI85" i="12" l="1"/>
  <c r="CE11" i="6" l="1"/>
  <c r="BJ105" i="12"/>
  <c r="BI105" i="12"/>
  <c r="BJ62" i="12" l="1"/>
  <c r="BJ52" i="12"/>
  <c r="BI52" i="12"/>
  <c r="BJ41" i="12" l="1"/>
  <c r="CE12" i="6"/>
  <c r="CE14" i="6" s="1"/>
  <c r="CE15" i="6" s="1"/>
  <c r="CD12" i="6"/>
  <c r="CD13" i="6" s="1"/>
  <c r="CD14" i="6"/>
  <c r="CE13" i="6" l="1"/>
  <c r="BI41" i="12" l="1"/>
  <c r="CD15" i="6" l="1"/>
  <c r="CD11" i="6"/>
  <c r="CD10" i="6"/>
  <c r="BH105" i="12"/>
  <c r="BH85" i="12" l="1"/>
  <c r="BH62" i="12"/>
  <c r="BH52" i="12"/>
  <c r="BH41" i="12"/>
  <c r="CC14" i="6"/>
  <c r="CC15" i="6" s="1"/>
  <c r="CC13" i="6"/>
  <c r="CC11" i="6"/>
  <c r="BG99" i="12" l="1"/>
  <c r="BG105" i="12" s="1"/>
  <c r="BG85" i="12"/>
  <c r="BG62" i="12"/>
  <c r="BG52" i="12"/>
  <c r="BG41" i="12"/>
  <c r="CB14" i="6"/>
  <c r="CB13" i="6"/>
  <c r="CB15" i="6" l="1"/>
  <c r="CB11" i="6"/>
  <c r="BF62" i="12" l="1"/>
  <c r="BE105" i="12" l="1"/>
  <c r="BE85" i="12" l="1"/>
  <c r="BE62" i="12"/>
  <c r="BE52" i="12"/>
  <c r="BF41" i="12" l="1"/>
  <c r="BE41" i="12"/>
  <c r="BZ14" i="6" l="1"/>
  <c r="BZ15" i="6" s="1"/>
  <c r="BZ13" i="6"/>
  <c r="BZ11" i="6"/>
  <c r="BF105" i="12" l="1"/>
  <c r="BF85" i="12"/>
  <c r="BF52" i="12"/>
  <c r="CA14" i="6"/>
  <c r="CA15" i="6" s="1"/>
  <c r="CA13" i="6"/>
  <c r="CA11" i="6"/>
  <c r="BY14" i="6" l="1"/>
  <c r="BD105" i="12" l="1"/>
  <c r="BD85" i="12"/>
  <c r="BD62" i="12"/>
  <c r="BD52" i="12"/>
  <c r="BD41" i="12"/>
  <c r="BD12" i="12" l="1"/>
  <c r="BC12" i="12"/>
  <c r="BY15" i="6"/>
  <c r="BY13" i="6"/>
  <c r="BY11" i="6"/>
  <c r="BW15" i="6"/>
  <c r="BS15" i="6"/>
  <c r="BR15" i="6"/>
  <c r="BQ15" i="6"/>
  <c r="BM15" i="6"/>
  <c r="BJ15" i="6"/>
  <c r="BI15" i="6"/>
  <c r="BH15" i="6"/>
  <c r="BV14" i="6"/>
  <c r="BV15" i="6" s="1"/>
  <c r="BU14" i="6"/>
  <c r="BU15" i="6" s="1"/>
  <c r="BT14" i="6"/>
  <c r="BT15" i="6" s="1"/>
  <c r="BS14" i="6"/>
  <c r="BR14" i="6"/>
  <c r="BQ14" i="6"/>
  <c r="BP14" i="6"/>
  <c r="BP15" i="6" s="1"/>
  <c r="BO14" i="6"/>
  <c r="BO15" i="6" s="1"/>
  <c r="BN14" i="6"/>
  <c r="BN15" i="6" s="1"/>
  <c r="BM14" i="6"/>
  <c r="BL14" i="6"/>
  <c r="BL15" i="6" s="1"/>
  <c r="BK14" i="6"/>
  <c r="BK15" i="6" s="1"/>
  <c r="BJ14" i="6"/>
  <c r="BI14" i="6"/>
  <c r="BH14" i="6"/>
  <c r="BW13" i="6"/>
  <c r="BV13" i="6"/>
  <c r="BU13" i="6"/>
  <c r="BT13" i="6"/>
  <c r="BS13" i="6"/>
  <c r="BR13" i="6"/>
  <c r="BQ13" i="6"/>
  <c r="BP13" i="6"/>
  <c r="BO13" i="6"/>
  <c r="BN13" i="6"/>
  <c r="BM13" i="6"/>
  <c r="BL13" i="6"/>
  <c r="BK13" i="6"/>
  <c r="BJ13" i="6"/>
  <c r="BI13" i="6"/>
  <c r="BH13" i="6"/>
  <c r="BW11" i="6"/>
  <c r="BV11" i="6"/>
  <c r="BU11" i="6"/>
  <c r="BT11" i="6"/>
  <c r="BS11" i="6"/>
  <c r="BR11" i="6"/>
  <c r="BQ11" i="6"/>
  <c r="BP11" i="6"/>
  <c r="BO11" i="6"/>
  <c r="BN11" i="6"/>
  <c r="BM11" i="6"/>
  <c r="BL11" i="6"/>
  <c r="BK11" i="6"/>
  <c r="BJ11" i="6"/>
  <c r="BI11" i="6"/>
  <c r="BH11" i="6"/>
  <c r="BC105" i="12" l="1"/>
  <c r="BC85" i="12"/>
  <c r="BC62" i="12"/>
  <c r="BC52" i="12"/>
  <c r="BC41" i="12"/>
  <c r="BX14" i="6"/>
  <c r="BX15" i="6" s="1"/>
  <c r="BX13" i="6"/>
  <c r="BX11" i="6"/>
  <c r="BB105" i="12" l="1"/>
  <c r="BB85" i="12" l="1"/>
  <c r="BB62" i="12"/>
  <c r="BB52" i="12"/>
  <c r="BB41" i="12"/>
  <c r="BA105" i="12" l="1"/>
  <c r="BA85" i="12"/>
  <c r="BA62" i="12"/>
  <c r="BA52" i="12"/>
  <c r="BA41" i="12"/>
  <c r="AZ41" i="12" l="1"/>
  <c r="AZ105" i="12"/>
  <c r="AZ85" i="12"/>
  <c r="AZ62" i="12"/>
  <c r="AZ52" i="12"/>
  <c r="AY41" i="12" l="1"/>
  <c r="AY105" i="12"/>
  <c r="AY85" i="12"/>
  <c r="AY62" i="12"/>
  <c r="AY52" i="12"/>
  <c r="AX105" i="12"/>
  <c r="AX85" i="12"/>
  <c r="AW105" i="12"/>
  <c r="AW85" i="12"/>
  <c r="AW62" i="12"/>
  <c r="AW52" i="12"/>
  <c r="AW41" i="12"/>
  <c r="AV105" i="12"/>
  <c r="AV62" i="12"/>
  <c r="AV52" i="12"/>
  <c r="AV41" i="12"/>
  <c r="AX62" i="12"/>
  <c r="AX52" i="12"/>
  <c r="AX41" i="12"/>
  <c r="AU105" i="12"/>
  <c r="AU85" i="12"/>
  <c r="AU62" i="12"/>
  <c r="AU52" i="12"/>
  <c r="AU41" i="12"/>
  <c r="AU17" i="12"/>
  <c r="AU16" i="12"/>
  <c r="AS41" i="12"/>
  <c r="AR17" i="12"/>
  <c r="AR16" i="12"/>
  <c r="AQ41" i="12"/>
  <c r="AR41" i="12"/>
  <c r="AQ52" i="12"/>
  <c r="AR52" i="12"/>
  <c r="AQ62" i="12"/>
  <c r="AR62" i="12"/>
  <c r="AQ105" i="12"/>
  <c r="AR105" i="12"/>
  <c r="AS105" i="12"/>
  <c r="AQ85" i="12"/>
  <c r="AR85" i="12"/>
  <c r="AS85" i="12"/>
  <c r="AQ17" i="12"/>
  <c r="AQ16" i="12"/>
  <c r="AQ97" i="12"/>
  <c r="AQ88" i="12"/>
  <c r="AQ65" i="12"/>
  <c r="AQ55" i="12"/>
  <c r="AQ44" i="12"/>
  <c r="AQ27" i="12"/>
  <c r="AT105" i="12"/>
  <c r="AT85" i="12"/>
  <c r="AT62" i="12"/>
  <c r="AS62" i="12"/>
  <c r="AT52" i="12"/>
  <c r="AS52" i="12"/>
  <c r="AT41" i="12"/>
  <c r="AP85" i="12"/>
  <c r="AP41" i="12"/>
  <c r="AP52" i="12"/>
  <c r="AP105" i="12"/>
  <c r="AP62" i="12"/>
  <c r="AO105" i="12"/>
  <c r="AO62" i="12"/>
  <c r="AO52" i="12"/>
  <c r="AO4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X6" authorId="0" shapeId="0" xr:uid="{00000000-0006-0000-0000-000001000000}">
      <text>
        <r>
          <rPr>
            <sz val="9"/>
            <color indexed="81"/>
            <rFont val="Tahoma"/>
            <family val="2"/>
          </rPr>
          <t xml:space="preserve">
Para 2008 y hasta septiembre 2009, no hay información disponible de la cartera hipotecaria ex - titulizaciones, por lo que se reportan los datos tomando como punto de partida el portfolio entero (sin excluir préstamos afectos a titulizaciones). Las cifras y ratios mostrados son por tanto aproximados</t>
        </r>
      </text>
    </comment>
    <comment ref="AB6" authorId="0" shapeId="0" xr:uid="{00000000-0006-0000-0000-000002000000}">
      <text>
        <r>
          <rPr>
            <sz val="9"/>
            <color indexed="81"/>
            <rFont val="Tahoma"/>
            <family val="2"/>
          </rPr>
          <t xml:space="preserve">
Para 2008 y hasta septiembre 2009, no hay información disponible de la cartera hipotecaria ex - titulizaciones, por lo que se reportan los datos tomando como punto de partida el portfolio entero (sin excluir préstamos afectos a titulizaciones). Las cifras y ratios mostrados son por tanto aproximados</t>
        </r>
      </text>
    </comment>
    <comment ref="AJ7" authorId="0" shapeId="0" xr:uid="{00000000-0006-0000-0000-000003000000}">
      <text>
        <r>
          <rPr>
            <sz val="9"/>
            <color indexed="81"/>
            <rFont val="Tahoma"/>
            <family val="2"/>
          </rPr>
          <t xml:space="preserve">
A partir de este trimestre, se empiezan a incorporar los datos de Caixa Girona (absorbida en 2010)</t>
        </r>
      </text>
    </comment>
    <comment ref="AR7" authorId="0" shapeId="0" xr:uid="{00000000-0006-0000-0000-000004000000}">
      <text>
        <r>
          <rPr>
            <sz val="9"/>
            <color indexed="81"/>
            <rFont val="Tahoma"/>
            <family val="2"/>
          </rPr>
          <t>Se incluyen desde este momento los datos de Banco de Valencia</t>
        </r>
      </text>
    </comment>
    <comment ref="BA7" authorId="0" shapeId="0" xr:uid="{00000000-0006-0000-0000-000005000000}">
      <text>
        <r>
          <rPr>
            <sz val="9"/>
            <color indexed="81"/>
            <rFont val="Tahoma"/>
            <family val="2"/>
          </rPr>
          <t xml:space="preserve">
Integración BBSAU</t>
        </r>
      </text>
    </comment>
    <comment ref="BE7" authorId="0" shapeId="0" xr:uid="{00000000-0006-0000-0000-000006000000}">
      <text>
        <r>
          <rPr>
            <sz val="9"/>
            <color indexed="81"/>
            <rFont val="Tahoma"/>
            <family val="2"/>
          </rPr>
          <t xml:space="preserve">
Integración BBSAU</t>
        </r>
      </text>
    </comment>
    <comment ref="B8" authorId="0" shapeId="0" xr:uid="{00000000-0006-0000-0000-000007000000}">
      <text>
        <r>
          <rPr>
            <sz val="9"/>
            <color indexed="81"/>
            <rFont val="Tahoma"/>
            <family val="2"/>
          </rPr>
          <t xml:space="preserve">
Mortgage portfolio ex - securitizations.
Please note that for some periods, the total collateral figure reported in this sheet could  not be exactly the same as the one resulting by  additioning the size of the Residential and the Commercial pools (also reported in this file). These differences are mainly due to the diverse IT integrations processes which have taken place in CaixaBank, resulting in transitional periods in which diverse sources of information  coexisted.
</t>
        </r>
      </text>
    </comment>
    <comment ref="C10" authorId="0" shapeId="0" xr:uid="{00000000-0006-0000-0000-000008000000}">
      <text>
        <r>
          <rPr>
            <sz val="9"/>
            <color indexed="81"/>
            <rFont val="Tahoma"/>
            <family val="2"/>
          </rPr>
          <t xml:space="preserve">
No data are disclosured until Q2 2012, as there are no significant retained covered bonds  in previuos quarters</t>
        </r>
      </text>
    </comment>
    <comment ref="AO10" authorId="0" shapeId="0" xr:uid="{00000000-0006-0000-0000-000009000000}">
      <text>
        <r>
          <rPr>
            <sz val="9"/>
            <color indexed="81"/>
            <rFont val="Tahoma"/>
            <family val="2"/>
          </rPr>
          <t xml:space="preserve">
En el segundo trimestre de 2012, la entidad decidió generar colateral adicional para su descuento en ECB, de modo preventivo ante eventuales empeoramientos de la situación del mercado. Este hecho explica la evolución de las cifras de cédulas y de  sobrecolateralización. Para más información, visitar el siguiente link de la web: http://www.caixabank.com/deployedfiles/caixabank/Estaticos/PDFs/Inversores_institucionales/Information_on_recent_issuance_anexo13_.pdf</t>
        </r>
      </text>
    </comment>
    <comment ref="AU10" authorId="0" shapeId="0" xr:uid="{00000000-0006-0000-0000-00000A000000}">
      <text>
        <r>
          <rPr>
            <sz val="9"/>
            <color indexed="81"/>
            <rFont val="Tahoma"/>
            <family val="2"/>
          </rPr>
          <t xml:space="preserve">
Comienza la amortización gradual de las cédulas retenidas, ante la paulatina normalización de la situación del mercado</t>
        </r>
      </text>
    </comment>
    <comment ref="AM12" authorId="0" shapeId="0" xr:uid="{00000000-0006-0000-0000-00000B000000}">
      <text>
        <r>
          <rPr>
            <sz val="9"/>
            <color indexed="81"/>
            <rFont val="Tahoma"/>
            <family val="2"/>
          </rPr>
          <t xml:space="preserve">Ampliable de forma inmediata a 73 Bn, mediante la contratación de seguro de daños sobre un conjunto de préstamos/créditos que cumplen el resto de requisitos de elegibilidad
</t>
        </r>
      </text>
    </comment>
    <comment ref="AU12" authorId="0" shapeId="0" xr:uid="{00000000-0006-0000-0000-00000C000000}">
      <text>
        <r>
          <rPr>
            <sz val="9"/>
            <color indexed="81"/>
            <rFont val="Tahoma"/>
            <family val="2"/>
          </rPr>
          <t xml:space="preserve">Ajuste voluntario de la cartera elegible, realizado en consonancia a la caída de valor experimentada por los activos subyacentes
</t>
        </r>
      </text>
    </comment>
    <comment ref="AM15" authorId="0" shapeId="0" xr:uid="{00000000-0006-0000-0000-00000D000000}">
      <text>
        <r>
          <rPr>
            <sz val="9"/>
            <color indexed="81"/>
            <rFont val="Tahoma"/>
            <family val="2"/>
          </rPr>
          <t xml:space="preserve">Ampliable de forma inmediata a 73 Bn, mediante la contratación de seguro de daños sobre un conjunto de préstamos/créditos que cumplen el resto de requisitos de elegibilidad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O8" authorId="0" shapeId="0" xr:uid="{00000000-0006-0000-0100-000001000000}">
      <text>
        <r>
          <rPr>
            <sz val="18"/>
            <color indexed="81"/>
            <rFont val="Tahoma"/>
            <family val="2"/>
          </rPr>
          <t>Disclosured information from Q1 2011 on, include  Caixa Girona data</t>
        </r>
        <r>
          <rPr>
            <sz val="9"/>
            <color indexed="81"/>
            <rFont val="Tahoma"/>
            <family val="2"/>
          </rPr>
          <t xml:space="preserve">
</t>
        </r>
      </text>
    </comment>
    <comment ref="U8" authorId="0" shapeId="0" xr:uid="{00000000-0006-0000-0100-000002000000}">
      <text>
        <r>
          <rPr>
            <sz val="14"/>
            <color indexed="81"/>
            <rFont val="Tahoma"/>
            <family val="2"/>
          </rPr>
          <t xml:space="preserve">Significant changes due to Banca Civica integration
</t>
        </r>
      </text>
    </comment>
    <comment ref="W8" authorId="0" shapeId="0" xr:uid="{00000000-0006-0000-0100-000003000000}">
      <text>
        <r>
          <rPr>
            <sz val="16"/>
            <color indexed="81"/>
            <rFont val="Tahoma"/>
            <family val="2"/>
          </rPr>
          <t>Including Banco de Valencia figures</t>
        </r>
      </text>
    </comment>
    <comment ref="AF8" authorId="0" shapeId="0" xr:uid="{00000000-0006-0000-0100-000004000000}">
      <text>
        <r>
          <rPr>
            <sz val="9"/>
            <color indexed="81"/>
            <rFont val="Tahoma"/>
            <family val="2"/>
          </rPr>
          <t>BBSAU integration</t>
        </r>
      </text>
    </comment>
    <comment ref="AJ8" authorId="0" shapeId="0" xr:uid="{00000000-0006-0000-0100-000005000000}">
      <text>
        <r>
          <rPr>
            <sz val="9"/>
            <color indexed="81"/>
            <rFont val="Tahoma"/>
            <family val="2"/>
          </rPr>
          <t>BBSAU integration</t>
        </r>
      </text>
    </comment>
    <comment ref="O28" authorId="0" shapeId="0" xr:uid="{00000000-0006-0000-0100-000006000000}">
      <text>
        <r>
          <rPr>
            <sz val="18"/>
            <color indexed="81"/>
            <rFont val="Tahoma"/>
            <family val="2"/>
          </rPr>
          <t>Disclosured information from Q1 2011 on, include  Caixa Girona data</t>
        </r>
        <r>
          <rPr>
            <sz val="9"/>
            <color indexed="81"/>
            <rFont val="Tahoma"/>
            <family val="2"/>
          </rPr>
          <t xml:space="preserve">
</t>
        </r>
      </text>
    </comment>
    <comment ref="U28" authorId="0" shapeId="0" xr:uid="{00000000-0006-0000-0100-000007000000}">
      <text>
        <r>
          <rPr>
            <sz val="14"/>
            <color indexed="81"/>
            <rFont val="Tahoma"/>
            <family val="2"/>
          </rPr>
          <t xml:space="preserve">Significant changes due to Banca Civica integration
</t>
        </r>
      </text>
    </comment>
    <comment ref="W28" authorId="0" shapeId="0" xr:uid="{00000000-0006-0000-0100-000008000000}">
      <text>
        <r>
          <rPr>
            <sz val="16"/>
            <color indexed="81"/>
            <rFont val="Tahoma"/>
            <family val="2"/>
          </rPr>
          <t>Including Banco de Valencia figures</t>
        </r>
      </text>
    </comment>
    <comment ref="AF28" authorId="0" shapeId="0" xr:uid="{00000000-0006-0000-0100-000009000000}">
      <text>
        <r>
          <rPr>
            <sz val="9"/>
            <color indexed="81"/>
            <rFont val="Tahoma"/>
            <family val="2"/>
          </rPr>
          <t>BBSAU integration</t>
        </r>
      </text>
    </comment>
    <comment ref="AJ28" authorId="0" shapeId="0" xr:uid="{00000000-0006-0000-0100-00000A000000}">
      <text>
        <r>
          <rPr>
            <sz val="9"/>
            <color indexed="81"/>
            <rFont val="Tahoma"/>
            <family val="2"/>
          </rPr>
          <t>BBSAU integration</t>
        </r>
      </text>
    </comment>
    <comment ref="O45" authorId="0" shapeId="0" xr:uid="{00000000-0006-0000-0100-00000B000000}">
      <text>
        <r>
          <rPr>
            <sz val="18"/>
            <color indexed="81"/>
            <rFont val="Tahoma"/>
            <family val="2"/>
          </rPr>
          <t>Disclosured information from Q1 2011 on, include  Caixa Girona data</t>
        </r>
        <r>
          <rPr>
            <sz val="9"/>
            <color indexed="81"/>
            <rFont val="Tahoma"/>
            <family val="2"/>
          </rPr>
          <t xml:space="preserve">
</t>
        </r>
      </text>
    </comment>
    <comment ref="U45" authorId="0" shapeId="0" xr:uid="{00000000-0006-0000-0100-00000C000000}">
      <text>
        <r>
          <rPr>
            <sz val="14"/>
            <color indexed="81"/>
            <rFont val="Tahoma"/>
            <family val="2"/>
          </rPr>
          <t xml:space="preserve">Significant changes due to Banca Civica integration
</t>
        </r>
      </text>
    </comment>
    <comment ref="W45" authorId="0" shapeId="0" xr:uid="{00000000-0006-0000-0100-00000D000000}">
      <text>
        <r>
          <rPr>
            <sz val="16"/>
            <color indexed="81"/>
            <rFont val="Tahoma"/>
            <family val="2"/>
          </rPr>
          <t>Including Banco de Valencia figures</t>
        </r>
      </text>
    </comment>
    <comment ref="AF45" authorId="0" shapeId="0" xr:uid="{00000000-0006-0000-0100-00000E000000}">
      <text>
        <r>
          <rPr>
            <sz val="9"/>
            <color indexed="81"/>
            <rFont val="Tahoma"/>
            <family val="2"/>
          </rPr>
          <t>BBSAU integration</t>
        </r>
      </text>
    </comment>
    <comment ref="AJ45" authorId="0" shapeId="0" xr:uid="{00000000-0006-0000-0100-00000F000000}">
      <text>
        <r>
          <rPr>
            <sz val="9"/>
            <color indexed="81"/>
            <rFont val="Tahoma"/>
            <family val="2"/>
          </rPr>
          <t>BBSAU integration</t>
        </r>
      </text>
    </comment>
    <comment ref="O56" authorId="0" shapeId="0" xr:uid="{00000000-0006-0000-0100-000010000000}">
      <text>
        <r>
          <rPr>
            <sz val="18"/>
            <color indexed="81"/>
            <rFont val="Tahoma"/>
            <family val="2"/>
          </rPr>
          <t>Disclosured information from Q1 2011 on, include  Caixa Girona data</t>
        </r>
        <r>
          <rPr>
            <sz val="9"/>
            <color indexed="81"/>
            <rFont val="Tahoma"/>
            <family val="2"/>
          </rPr>
          <t xml:space="preserve">
</t>
        </r>
      </text>
    </comment>
    <comment ref="U56" authorId="0" shapeId="0" xr:uid="{00000000-0006-0000-0100-000011000000}">
      <text>
        <r>
          <rPr>
            <sz val="14"/>
            <color indexed="81"/>
            <rFont val="Tahoma"/>
            <family val="2"/>
          </rPr>
          <t xml:space="preserve">Significant changes due to Banca Civica integration
</t>
        </r>
      </text>
    </comment>
    <comment ref="W56" authorId="0" shapeId="0" xr:uid="{00000000-0006-0000-0100-000012000000}">
      <text>
        <r>
          <rPr>
            <sz val="16"/>
            <color indexed="81"/>
            <rFont val="Tahoma"/>
            <family val="2"/>
          </rPr>
          <t>Including Banco de Valencia figures</t>
        </r>
      </text>
    </comment>
    <comment ref="AF56" authorId="0" shapeId="0" xr:uid="{00000000-0006-0000-0100-000013000000}">
      <text>
        <r>
          <rPr>
            <sz val="9"/>
            <color indexed="81"/>
            <rFont val="Tahoma"/>
            <family val="2"/>
          </rPr>
          <t>BBSAU integration</t>
        </r>
      </text>
    </comment>
    <comment ref="AJ56" authorId="0" shapeId="0" xr:uid="{00000000-0006-0000-0100-000014000000}">
      <text>
        <r>
          <rPr>
            <sz val="9"/>
            <color indexed="81"/>
            <rFont val="Tahoma"/>
            <family val="2"/>
          </rPr>
          <t>BBSAU integration</t>
        </r>
      </text>
    </comment>
    <comment ref="O66" authorId="0" shapeId="0" xr:uid="{00000000-0006-0000-0100-000015000000}">
      <text>
        <r>
          <rPr>
            <sz val="18"/>
            <color indexed="81"/>
            <rFont val="Tahoma"/>
            <family val="2"/>
          </rPr>
          <t>Disclosured information from Q1 2011 on, include  Caixa Girona data</t>
        </r>
        <r>
          <rPr>
            <sz val="9"/>
            <color indexed="81"/>
            <rFont val="Tahoma"/>
            <family val="2"/>
          </rPr>
          <t xml:space="preserve">
</t>
        </r>
      </text>
    </comment>
    <comment ref="U66" authorId="0" shapeId="0" xr:uid="{00000000-0006-0000-0100-000016000000}">
      <text>
        <r>
          <rPr>
            <sz val="14"/>
            <color indexed="81"/>
            <rFont val="Tahoma"/>
            <family val="2"/>
          </rPr>
          <t xml:space="preserve">Significant changes due to Banca Civica integration
</t>
        </r>
      </text>
    </comment>
    <comment ref="W66" authorId="0" shapeId="0" xr:uid="{00000000-0006-0000-0100-000017000000}">
      <text>
        <r>
          <rPr>
            <sz val="16"/>
            <color indexed="81"/>
            <rFont val="Tahoma"/>
            <family val="2"/>
          </rPr>
          <t>Including Banco de Valencia figures</t>
        </r>
      </text>
    </comment>
    <comment ref="AF66" authorId="0" shapeId="0" xr:uid="{00000000-0006-0000-0100-000018000000}">
      <text>
        <r>
          <rPr>
            <sz val="9"/>
            <color indexed="81"/>
            <rFont val="Tahoma"/>
            <family val="2"/>
          </rPr>
          <t>BBSAU integration</t>
        </r>
      </text>
    </comment>
    <comment ref="AJ66" authorId="0" shapeId="0" xr:uid="{00000000-0006-0000-0100-000019000000}">
      <text>
        <r>
          <rPr>
            <sz val="9"/>
            <color indexed="81"/>
            <rFont val="Tahoma"/>
            <family val="2"/>
          </rPr>
          <t>BBSAU integration</t>
        </r>
      </text>
    </comment>
    <comment ref="O89" authorId="0" shapeId="0" xr:uid="{00000000-0006-0000-0100-00001A000000}">
      <text>
        <r>
          <rPr>
            <sz val="18"/>
            <color indexed="81"/>
            <rFont val="Tahoma"/>
            <family val="2"/>
          </rPr>
          <t>Disclosured information from Q1 2011 on, include  Caixa Girona data</t>
        </r>
        <r>
          <rPr>
            <sz val="9"/>
            <color indexed="81"/>
            <rFont val="Tahoma"/>
            <family val="2"/>
          </rPr>
          <t xml:space="preserve">
</t>
        </r>
      </text>
    </comment>
    <comment ref="U89" authorId="0" shapeId="0" xr:uid="{00000000-0006-0000-0100-00001B000000}">
      <text>
        <r>
          <rPr>
            <sz val="14"/>
            <color indexed="81"/>
            <rFont val="Tahoma"/>
            <family val="2"/>
          </rPr>
          <t xml:space="preserve">Significant changes due to Banca Civica integration
</t>
        </r>
      </text>
    </comment>
    <comment ref="W89" authorId="0" shapeId="0" xr:uid="{00000000-0006-0000-0100-00001C000000}">
      <text>
        <r>
          <rPr>
            <sz val="16"/>
            <color indexed="81"/>
            <rFont val="Tahoma"/>
            <family val="2"/>
          </rPr>
          <t>Including Banco de Valencia figures</t>
        </r>
      </text>
    </comment>
    <comment ref="AF89" authorId="0" shapeId="0" xr:uid="{00000000-0006-0000-0100-00001D000000}">
      <text>
        <r>
          <rPr>
            <sz val="9"/>
            <color indexed="81"/>
            <rFont val="Tahoma"/>
            <family val="2"/>
          </rPr>
          <t>BBSAU integration</t>
        </r>
      </text>
    </comment>
    <comment ref="AJ89" authorId="0" shapeId="0" xr:uid="{00000000-0006-0000-0100-00001E000000}">
      <text>
        <r>
          <rPr>
            <sz val="9"/>
            <color indexed="81"/>
            <rFont val="Tahoma"/>
            <family val="2"/>
          </rPr>
          <t>BBSAU integration</t>
        </r>
      </text>
    </comment>
    <comment ref="U94" authorId="0" shapeId="0" xr:uid="{00000000-0006-0000-0100-00001F000000}">
      <text>
        <r>
          <rPr>
            <sz val="16"/>
            <color indexed="81"/>
            <rFont val="Tahoma"/>
            <family val="2"/>
          </rPr>
          <t>Data of foreclosures not available for loans granted in Caja Navarra and Cajasol branches</t>
        </r>
      </text>
    </comment>
    <comment ref="O98" authorId="0" shapeId="0" xr:uid="{00000000-0006-0000-0100-000020000000}">
      <text>
        <r>
          <rPr>
            <sz val="18"/>
            <color indexed="81"/>
            <rFont val="Tahoma"/>
            <family val="2"/>
          </rPr>
          <t>Disclosured information from Q1 2011 on, include  Caixa Girona data</t>
        </r>
        <r>
          <rPr>
            <sz val="9"/>
            <color indexed="81"/>
            <rFont val="Tahoma"/>
            <family val="2"/>
          </rPr>
          <t xml:space="preserve">
</t>
        </r>
      </text>
    </comment>
    <comment ref="U98" authorId="0" shapeId="0" xr:uid="{00000000-0006-0000-0100-000021000000}">
      <text>
        <r>
          <rPr>
            <sz val="14"/>
            <color indexed="81"/>
            <rFont val="Tahoma"/>
            <family val="2"/>
          </rPr>
          <t xml:space="preserve">Significant changes due to Banca Civica integration
</t>
        </r>
      </text>
    </comment>
    <comment ref="W98" authorId="0" shapeId="0" xr:uid="{00000000-0006-0000-0100-000022000000}">
      <text>
        <r>
          <rPr>
            <sz val="16"/>
            <color indexed="81"/>
            <rFont val="Tahoma"/>
            <family val="2"/>
          </rPr>
          <t>Including Banco de Valencia figures</t>
        </r>
      </text>
    </comment>
    <comment ref="AF98" authorId="0" shapeId="0" xr:uid="{00000000-0006-0000-0100-000023000000}">
      <text>
        <r>
          <rPr>
            <sz val="9"/>
            <color indexed="81"/>
            <rFont val="Tahoma"/>
            <family val="2"/>
          </rPr>
          <t>BBSAU integration</t>
        </r>
      </text>
    </comment>
    <comment ref="AJ98" authorId="0" shapeId="0" xr:uid="{00000000-0006-0000-0100-000024000000}">
      <text>
        <r>
          <rPr>
            <sz val="9"/>
            <color indexed="81"/>
            <rFont val="Tahoma"/>
            <family val="2"/>
          </rPr>
          <t>BBSAU integration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O8" authorId="0" shapeId="0" xr:uid="{00000000-0006-0000-0200-000001000000}">
      <text>
        <r>
          <rPr>
            <sz val="16"/>
            <color indexed="81"/>
            <rFont val="Tahoma"/>
            <family val="2"/>
          </rPr>
          <t xml:space="preserve">Disclosured information from Q1 2011 on, include  Caixa Girona data
</t>
        </r>
      </text>
    </comment>
    <comment ref="U8" authorId="0" shapeId="0" xr:uid="{00000000-0006-0000-0200-000002000000}">
      <text>
        <r>
          <rPr>
            <sz val="16"/>
            <color indexed="81"/>
            <rFont val="Tahoma"/>
            <family val="2"/>
          </rPr>
          <t xml:space="preserve">Significant changes due to Banca Civica integration
</t>
        </r>
      </text>
    </comment>
    <comment ref="W8" authorId="0" shapeId="0" xr:uid="{00000000-0006-0000-0200-000003000000}">
      <text>
        <r>
          <rPr>
            <sz val="16"/>
            <color indexed="81"/>
            <rFont val="Tahoma"/>
            <family val="2"/>
          </rPr>
          <t>Including Banco de Valencia figures</t>
        </r>
      </text>
    </comment>
    <comment ref="AF8" authorId="0" shapeId="0" xr:uid="{00000000-0006-0000-0200-000004000000}">
      <text>
        <r>
          <rPr>
            <sz val="9"/>
            <color indexed="81"/>
            <rFont val="Tahoma"/>
            <family val="2"/>
          </rPr>
          <t>BBSAU integration</t>
        </r>
      </text>
    </comment>
    <comment ref="AJ8" authorId="0" shapeId="0" xr:uid="{00000000-0006-0000-0200-000005000000}">
      <text>
        <r>
          <rPr>
            <sz val="9"/>
            <color indexed="81"/>
            <rFont val="Tahoma"/>
            <family val="2"/>
          </rPr>
          <t>BBSAU integration</t>
        </r>
      </text>
    </comment>
    <comment ref="O28" authorId="0" shapeId="0" xr:uid="{00000000-0006-0000-0200-000006000000}">
      <text>
        <r>
          <rPr>
            <sz val="16"/>
            <color indexed="81"/>
            <rFont val="Tahoma"/>
            <family val="2"/>
          </rPr>
          <t xml:space="preserve">Disclosured information from Q1 2011 on, include  Caixa Girona data
</t>
        </r>
      </text>
    </comment>
    <comment ref="U28" authorId="0" shapeId="0" xr:uid="{00000000-0006-0000-0200-000007000000}">
      <text>
        <r>
          <rPr>
            <sz val="16"/>
            <color indexed="81"/>
            <rFont val="Tahoma"/>
            <family val="2"/>
          </rPr>
          <t xml:space="preserve">Significant changes due to Banca Civica integration
</t>
        </r>
      </text>
    </comment>
    <comment ref="W28" authorId="0" shapeId="0" xr:uid="{00000000-0006-0000-0200-000008000000}">
      <text>
        <r>
          <rPr>
            <sz val="16"/>
            <color indexed="81"/>
            <rFont val="Tahoma"/>
            <family val="2"/>
          </rPr>
          <t>Including Banco de Valencia figures</t>
        </r>
      </text>
    </comment>
    <comment ref="AF28" authorId="0" shapeId="0" xr:uid="{00000000-0006-0000-0200-000009000000}">
      <text>
        <r>
          <rPr>
            <sz val="9"/>
            <color indexed="81"/>
            <rFont val="Tahoma"/>
            <family val="2"/>
          </rPr>
          <t>BBSAU integration</t>
        </r>
      </text>
    </comment>
    <comment ref="AJ28" authorId="0" shapeId="0" xr:uid="{00000000-0006-0000-0200-00000A000000}">
      <text>
        <r>
          <rPr>
            <sz val="9"/>
            <color indexed="81"/>
            <rFont val="Tahoma"/>
            <family val="2"/>
          </rPr>
          <t>BBSAU integration</t>
        </r>
      </text>
    </comment>
    <comment ref="O45" authorId="0" shapeId="0" xr:uid="{00000000-0006-0000-0200-00000B000000}">
      <text>
        <r>
          <rPr>
            <sz val="16"/>
            <color indexed="81"/>
            <rFont val="Tahoma"/>
            <family val="2"/>
          </rPr>
          <t xml:space="preserve">Disclosured information from Q1 2011 on, include  Caixa Girona data
</t>
        </r>
      </text>
    </comment>
    <comment ref="U45" authorId="0" shapeId="0" xr:uid="{00000000-0006-0000-0200-00000C000000}">
      <text>
        <r>
          <rPr>
            <sz val="16"/>
            <color indexed="81"/>
            <rFont val="Tahoma"/>
            <family val="2"/>
          </rPr>
          <t xml:space="preserve">Significant changes due to Banca Civica integration
</t>
        </r>
      </text>
    </comment>
    <comment ref="W45" authorId="0" shapeId="0" xr:uid="{00000000-0006-0000-0200-00000D000000}">
      <text>
        <r>
          <rPr>
            <sz val="16"/>
            <color indexed="81"/>
            <rFont val="Tahoma"/>
            <family val="2"/>
          </rPr>
          <t>Including Banco de Valencia figures</t>
        </r>
      </text>
    </comment>
    <comment ref="AF45" authorId="0" shapeId="0" xr:uid="{00000000-0006-0000-0200-00000E000000}">
      <text>
        <r>
          <rPr>
            <sz val="9"/>
            <color indexed="81"/>
            <rFont val="Tahoma"/>
            <family val="2"/>
          </rPr>
          <t>BBSAU integration</t>
        </r>
      </text>
    </comment>
    <comment ref="AJ45" authorId="0" shapeId="0" xr:uid="{00000000-0006-0000-0200-00000F000000}">
      <text>
        <r>
          <rPr>
            <sz val="9"/>
            <color indexed="81"/>
            <rFont val="Tahoma"/>
            <family val="2"/>
          </rPr>
          <t>BBSAU integration</t>
        </r>
      </text>
    </comment>
    <comment ref="O60" authorId="0" shapeId="0" xr:uid="{00000000-0006-0000-0200-000010000000}">
      <text>
        <r>
          <rPr>
            <sz val="16"/>
            <color indexed="81"/>
            <rFont val="Tahoma"/>
            <family val="2"/>
          </rPr>
          <t xml:space="preserve">Disclosured information from Q1 2011 on, include  Caixa Girona data
</t>
        </r>
      </text>
    </comment>
    <comment ref="U60" authorId="0" shapeId="0" xr:uid="{00000000-0006-0000-0200-000011000000}">
      <text>
        <r>
          <rPr>
            <sz val="16"/>
            <color indexed="81"/>
            <rFont val="Tahoma"/>
            <family val="2"/>
          </rPr>
          <t xml:space="preserve">Significant changes due to Banca Civica integration
</t>
        </r>
      </text>
    </comment>
    <comment ref="W60" authorId="0" shapeId="0" xr:uid="{00000000-0006-0000-0200-000012000000}">
      <text>
        <r>
          <rPr>
            <sz val="16"/>
            <color indexed="81"/>
            <rFont val="Tahoma"/>
            <family val="2"/>
          </rPr>
          <t>Including Banco de Valencia figures</t>
        </r>
      </text>
    </comment>
    <comment ref="AF60" authorId="0" shapeId="0" xr:uid="{00000000-0006-0000-0200-000013000000}">
      <text>
        <r>
          <rPr>
            <sz val="9"/>
            <color indexed="81"/>
            <rFont val="Tahoma"/>
            <family val="2"/>
          </rPr>
          <t>BBSAU integration</t>
        </r>
      </text>
    </comment>
    <comment ref="AJ60" authorId="0" shapeId="0" xr:uid="{00000000-0006-0000-0200-000014000000}">
      <text>
        <r>
          <rPr>
            <sz val="9"/>
            <color indexed="81"/>
            <rFont val="Tahoma"/>
            <family val="2"/>
          </rPr>
          <t>BBSAU integration</t>
        </r>
      </text>
    </comment>
    <comment ref="O84" authorId="0" shapeId="0" xr:uid="{00000000-0006-0000-0200-000015000000}">
      <text>
        <r>
          <rPr>
            <sz val="16"/>
            <color indexed="81"/>
            <rFont val="Tahoma"/>
            <family val="2"/>
          </rPr>
          <t xml:space="preserve">Disclosured information from Q1 2011 on, include  Caixa Girona data
</t>
        </r>
      </text>
    </comment>
    <comment ref="U84" authorId="0" shapeId="0" xr:uid="{00000000-0006-0000-0200-000016000000}">
      <text>
        <r>
          <rPr>
            <sz val="16"/>
            <color indexed="81"/>
            <rFont val="Tahoma"/>
            <family val="2"/>
          </rPr>
          <t xml:space="preserve">Significant changes due to Banca Civica integration
</t>
        </r>
      </text>
    </comment>
    <comment ref="W84" authorId="0" shapeId="0" xr:uid="{00000000-0006-0000-0200-000017000000}">
      <text>
        <r>
          <rPr>
            <sz val="16"/>
            <color indexed="81"/>
            <rFont val="Tahoma"/>
            <family val="2"/>
          </rPr>
          <t>Including Banco de Valencia figures</t>
        </r>
      </text>
    </comment>
    <comment ref="AF84" authorId="0" shapeId="0" xr:uid="{00000000-0006-0000-0200-000018000000}">
      <text>
        <r>
          <rPr>
            <sz val="9"/>
            <color indexed="81"/>
            <rFont val="Tahoma"/>
            <family val="2"/>
          </rPr>
          <t>BBSAU integration</t>
        </r>
      </text>
    </comment>
    <comment ref="AJ84" authorId="0" shapeId="0" xr:uid="{00000000-0006-0000-0200-000019000000}">
      <text>
        <r>
          <rPr>
            <sz val="9"/>
            <color indexed="81"/>
            <rFont val="Tahoma"/>
            <family val="2"/>
          </rPr>
          <t>BBSAU integration</t>
        </r>
      </text>
    </comment>
    <comment ref="O95" authorId="0" shapeId="0" xr:uid="{00000000-0006-0000-0200-00001A000000}">
      <text>
        <r>
          <rPr>
            <sz val="16"/>
            <color indexed="81"/>
            <rFont val="Tahoma"/>
            <family val="2"/>
          </rPr>
          <t xml:space="preserve">Disclosured information from Q1 2011 on, include  Caixa Girona data
</t>
        </r>
      </text>
    </comment>
    <comment ref="U95" authorId="0" shapeId="0" xr:uid="{00000000-0006-0000-0200-00001B000000}">
      <text>
        <r>
          <rPr>
            <sz val="16"/>
            <color indexed="81"/>
            <rFont val="Tahoma"/>
            <family val="2"/>
          </rPr>
          <t xml:space="preserve">Significant changes due to Banca Civica integration
</t>
        </r>
      </text>
    </comment>
    <comment ref="W95" authorId="0" shapeId="0" xr:uid="{00000000-0006-0000-0200-00001C000000}">
      <text>
        <r>
          <rPr>
            <sz val="16"/>
            <color indexed="81"/>
            <rFont val="Tahoma"/>
            <family val="2"/>
          </rPr>
          <t>Including Banco de Valencia figures</t>
        </r>
      </text>
    </comment>
    <comment ref="AF95" authorId="0" shapeId="0" xr:uid="{00000000-0006-0000-0200-00001D000000}">
      <text>
        <r>
          <rPr>
            <sz val="9"/>
            <color indexed="81"/>
            <rFont val="Tahoma"/>
            <family val="2"/>
          </rPr>
          <t>BBSAU integration</t>
        </r>
      </text>
    </comment>
    <comment ref="AJ95" authorId="0" shapeId="0" xr:uid="{00000000-0006-0000-0200-00001E000000}">
      <text>
        <r>
          <rPr>
            <sz val="9"/>
            <color indexed="81"/>
            <rFont val="Tahoma"/>
            <family val="2"/>
          </rPr>
          <t>BBSAU integration</t>
        </r>
      </text>
    </comment>
  </commentList>
</comments>
</file>

<file path=xl/sharedStrings.xml><?xml version="1.0" encoding="utf-8"?>
<sst xmlns="http://schemas.openxmlformats.org/spreadsheetml/2006/main" count="1520" uniqueCount="109">
  <si>
    <t>Q1</t>
  </si>
  <si>
    <t>Q2</t>
  </si>
  <si>
    <t>Q3</t>
  </si>
  <si>
    <t>Q4</t>
  </si>
  <si>
    <t>Total Collateral for Covered Bonds (mill €)</t>
  </si>
  <si>
    <t>Of which, retained:</t>
  </si>
  <si>
    <t>Max. Covered Bonds Issuing capacity (mill €)</t>
  </si>
  <si>
    <t>Remaining Issuing capacity (mill €)</t>
  </si>
  <si>
    <t>Covered Bonds:  Amount Outstanding (mill €)</t>
  </si>
  <si>
    <t xml:space="preserve">Total Collateralization (%) </t>
  </si>
  <si>
    <t>Total Mortgage Loans (ex securitization)  (€ k)</t>
  </si>
  <si>
    <t>Number of loans</t>
  </si>
  <si>
    <t>Average Loan balance (€)</t>
  </si>
  <si>
    <t>Number of Borrowers</t>
  </si>
  <si>
    <t>Number of properties</t>
  </si>
  <si>
    <t xml:space="preserve">Cover Pool Description </t>
  </si>
  <si>
    <t>Floating Rate loan Interest Rate type:</t>
  </si>
  <si>
    <t>WA Interest Rate (Floating Rate loans)</t>
  </si>
  <si>
    <t>WA Interest Rate (Fixed Rate loans)</t>
  </si>
  <si>
    <t>WA Unindexed LTV (%)</t>
  </si>
  <si>
    <t>0-≤40%</t>
  </si>
  <si>
    <t>&gt;40%-≤50%</t>
  </si>
  <si>
    <t>&gt;50%-≤60%</t>
  </si>
  <si>
    <t>&gt;60%-≤70%</t>
  </si>
  <si>
    <t>&gt;70%-≤80%</t>
  </si>
  <si>
    <t>&gt;80%-≤85%</t>
  </si>
  <si>
    <t>&gt;85%-≤90%</t>
  </si>
  <si>
    <t>&gt;90%-≤95%</t>
  </si>
  <si>
    <t>&gt;95%-≤100%</t>
  </si>
  <si>
    <t>&gt;100%-≤105%</t>
  </si>
  <si>
    <t>&gt;105%</t>
  </si>
  <si>
    <t>Seasoning (months)</t>
  </si>
  <si>
    <t>&lt; 12</t>
  </si>
  <si>
    <t>≥12-&lt;24</t>
  </si>
  <si>
    <t>≥24-&lt;36</t>
  </si>
  <si>
    <t>≥36-&lt;60</t>
  </si>
  <si>
    <t>≥60</t>
  </si>
  <si>
    <t>First Home</t>
  </si>
  <si>
    <t>Second Home</t>
  </si>
  <si>
    <t>Other</t>
  </si>
  <si>
    <t>Loan Purpose</t>
  </si>
  <si>
    <t>Adquisition</t>
  </si>
  <si>
    <t>Re-mortgage</t>
  </si>
  <si>
    <t>Equity release</t>
  </si>
  <si>
    <t>Rehabilitation</t>
  </si>
  <si>
    <t>New construction</t>
  </si>
  <si>
    <t>Regional Distribution</t>
  </si>
  <si>
    <t>Catalonia</t>
  </si>
  <si>
    <t>Madrid</t>
  </si>
  <si>
    <t>Valencia</t>
  </si>
  <si>
    <t>Canary Islands</t>
  </si>
  <si>
    <t>Balearic Islands</t>
  </si>
  <si>
    <t>Navarra</t>
  </si>
  <si>
    <t>Basque Country</t>
  </si>
  <si>
    <t>Murcia</t>
  </si>
  <si>
    <t>Galicia</t>
  </si>
  <si>
    <t>Aragon</t>
  </si>
  <si>
    <t>Cantabria</t>
  </si>
  <si>
    <t>Extremadura</t>
  </si>
  <si>
    <t>Asturias</t>
  </si>
  <si>
    <t>La Rioja</t>
  </si>
  <si>
    <t>Loans in Arreas</t>
  </si>
  <si>
    <t>&lt;2m</t>
  </si>
  <si>
    <t>≥ 2m - &lt;6m</t>
  </si>
  <si>
    <t>≥ 6m - &lt;12m</t>
  </si>
  <si>
    <t>≥12m</t>
  </si>
  <si>
    <t>OC evolution &amp; Issuing capacity</t>
  </si>
  <si>
    <t>Residencial Assets. Collateral</t>
  </si>
  <si>
    <t>Commercial Assets. Collateral</t>
  </si>
  <si>
    <t>Loan Maturity (yrs)</t>
  </si>
  <si>
    <t xml:space="preserve">≤ 5 </t>
  </si>
  <si>
    <t xml:space="preserve">&gt;5 - ≤10 </t>
  </si>
  <si>
    <t xml:space="preserve">&gt;10 - ≤15 </t>
  </si>
  <si>
    <t xml:space="preserve">&gt;15 - ≤25 </t>
  </si>
  <si>
    <t xml:space="preserve">&gt;25 - ≤50 </t>
  </si>
  <si>
    <t>&gt;50</t>
  </si>
  <si>
    <t>Offices</t>
  </si>
  <si>
    <t>Commercial stores</t>
  </si>
  <si>
    <t>Industrial</t>
  </si>
  <si>
    <t>Hotel</t>
  </si>
  <si>
    <t>Land</t>
  </si>
  <si>
    <t>Others</t>
  </si>
  <si>
    <t>WA Seasoning (years)</t>
  </si>
  <si>
    <t>WA Remaining term (years)</t>
  </si>
  <si>
    <t>Andalucia</t>
  </si>
  <si>
    <t>Castilla-La Mancha</t>
  </si>
  <si>
    <t>Castilla-Leon</t>
  </si>
  <si>
    <t>Flats &amp; Houses (Developer)</t>
  </si>
  <si>
    <t>SME</t>
  </si>
  <si>
    <t>-</t>
  </si>
  <si>
    <t>Mixed Use</t>
  </si>
  <si>
    <t>Average Unindexed LTV (%)</t>
  </si>
  <si>
    <t>Unindexed LTV Breakdown</t>
  </si>
  <si>
    <t>Property Type Breakdown</t>
  </si>
  <si>
    <t>Total</t>
  </si>
  <si>
    <t>Not Owner occupied</t>
  </si>
  <si>
    <t>Eligible portfolio (mill €)</t>
  </si>
  <si>
    <t>In foreclosure</t>
  </si>
  <si>
    <t xml:space="preserve"> …</t>
  </si>
  <si>
    <r>
      <t>Q3</t>
    </r>
    <r>
      <rPr>
        <b/>
        <vertAlign val="superscript"/>
        <sz val="10"/>
        <color theme="2" tint="-0.749992370372631"/>
        <rFont val="Calibri"/>
        <family val="2"/>
        <scheme val="minor"/>
      </rPr>
      <t>(1)</t>
    </r>
  </si>
  <si>
    <r>
      <t>Q4</t>
    </r>
    <r>
      <rPr>
        <b/>
        <vertAlign val="superscript"/>
        <sz val="10"/>
        <color theme="2" tint="-0.749992370372631"/>
        <rFont val="Calibri"/>
        <family val="2"/>
        <scheme val="minor"/>
      </rPr>
      <t>(1)</t>
    </r>
  </si>
  <si>
    <t>(1) Figures under new Covered Bond Framework (RDL 24/2021)</t>
  </si>
  <si>
    <r>
      <t>Q3</t>
    </r>
    <r>
      <rPr>
        <b/>
        <vertAlign val="superscript"/>
        <sz val="16"/>
        <color theme="2" tint="-0.749992370372631"/>
        <rFont val="Calibri"/>
        <family val="2"/>
        <scheme val="minor"/>
      </rPr>
      <t>(1)</t>
    </r>
  </si>
  <si>
    <r>
      <t>Q4</t>
    </r>
    <r>
      <rPr>
        <b/>
        <vertAlign val="superscript"/>
        <sz val="16"/>
        <color theme="2" tint="-0.749992370372631"/>
        <rFont val="Calibri"/>
        <family val="2"/>
        <scheme val="minor"/>
      </rPr>
      <t>(1)</t>
    </r>
  </si>
  <si>
    <t>Voluntary OC (%)</t>
  </si>
  <si>
    <r>
      <t>Q1</t>
    </r>
    <r>
      <rPr>
        <b/>
        <vertAlign val="superscript"/>
        <sz val="16"/>
        <color theme="2" tint="-0.749992370372631"/>
        <rFont val="Calibri"/>
        <family val="2"/>
        <scheme val="minor"/>
      </rPr>
      <t>(1)</t>
    </r>
  </si>
  <si>
    <r>
      <t>Q1</t>
    </r>
    <r>
      <rPr>
        <b/>
        <vertAlign val="superscript"/>
        <sz val="10"/>
        <color theme="2" tint="-0.749992370372631"/>
        <rFont val="Calibri"/>
        <family val="2"/>
        <scheme val="minor"/>
      </rPr>
      <t>(1)</t>
    </r>
  </si>
  <si>
    <t>Castile La Mancha</t>
  </si>
  <si>
    <t>Castile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</si>
</sst>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 _€_-;\-* #,##0.00\ _€_-;_-* &quot;-&quot;??\ _€_-;_-@_-"/>
    <numFmt numFmtId="165" formatCode="_-[$€-2]* #,##0.00_-;\-[$€-2]* #,##0.00_-;_-[$€-2]* &quot;-&quot;??_-"/>
    <numFmt numFmtId="166" formatCode="_-* #,##0\ _€_-;\-* #,##0\ _€_-;_-* &quot;-&quot;??\ _€_-;_-@_-"/>
    <numFmt numFmtId="167" formatCode="#,###"/>
    <numFmt numFmtId="168" formatCode="0.0%"/>
    <numFmt numFmtId="169" formatCode="#,##0.0"/>
    <numFmt numFmtId="170" formatCode="\-\%"/>
  </numFmts>
  <fonts count="64">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color indexed="10"/>
      <name val="Arial"/>
      <family val="2"/>
    </font>
    <font>
      <sz val="11"/>
      <color indexed="8"/>
      <name val="Calibri"/>
      <family val="2"/>
    </font>
    <font>
      <sz val="11"/>
      <color indexed="9"/>
      <name val="Calibri"/>
      <family val="2"/>
    </font>
    <font>
      <sz val="11"/>
      <color indexed="14"/>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b/>
      <sz val="8"/>
      <color indexed="60"/>
      <name val="Tahoma"/>
      <family val="2"/>
    </font>
    <font>
      <sz val="11"/>
      <color indexed="10"/>
      <name val="Calibri"/>
      <family val="2"/>
    </font>
    <font>
      <sz val="11"/>
      <color indexed="19"/>
      <name val="Calibri"/>
      <family val="2"/>
    </font>
    <font>
      <b/>
      <sz val="11"/>
      <color indexed="63"/>
      <name val="Calibri"/>
      <family val="2"/>
    </font>
    <font>
      <b/>
      <sz val="8"/>
      <color indexed="46"/>
      <name val="Tahoma"/>
      <family val="2"/>
    </font>
    <font>
      <b/>
      <sz val="18"/>
      <color indexed="62"/>
      <name val="Cambria"/>
      <family val="2"/>
    </font>
    <font>
      <b/>
      <sz val="11"/>
      <color indexed="8"/>
      <name val="Calibri"/>
      <family val="2"/>
    </font>
    <font>
      <sz val="10"/>
      <name val="Calibri"/>
      <family val="2"/>
      <scheme val="minor"/>
    </font>
    <font>
      <b/>
      <sz val="10"/>
      <name val="Calibri"/>
      <family val="2"/>
      <scheme val="minor"/>
    </font>
    <font>
      <i/>
      <sz val="10"/>
      <name val="Calibri"/>
      <family val="2"/>
      <scheme val="minor"/>
    </font>
    <font>
      <sz val="11"/>
      <color theme="2" tint="-0.749992370372631"/>
      <name val="Calibri"/>
      <family val="2"/>
      <scheme val="minor"/>
    </font>
    <font>
      <sz val="10"/>
      <color theme="2" tint="-0.749992370372631"/>
      <name val="Calibri"/>
      <family val="2"/>
      <scheme val="minor"/>
    </font>
    <font>
      <b/>
      <sz val="10"/>
      <color theme="2" tint="-0.749992370372631"/>
      <name val="Calibri"/>
      <family val="2"/>
      <scheme val="minor"/>
    </font>
    <font>
      <sz val="12"/>
      <color theme="1"/>
      <name val="Calibri"/>
      <family val="2"/>
      <scheme val="minor"/>
    </font>
    <font>
      <sz val="12"/>
      <name val="Calibri"/>
      <family val="2"/>
      <scheme val="minor"/>
    </font>
    <font>
      <b/>
      <sz val="12"/>
      <color theme="0"/>
      <name val="Calibri"/>
      <family val="2"/>
      <scheme val="minor"/>
    </font>
    <font>
      <i/>
      <sz val="11"/>
      <color theme="1"/>
      <name val="Calibri"/>
      <family val="2"/>
      <scheme val="minor"/>
    </font>
    <font>
      <sz val="9"/>
      <color indexed="81"/>
      <name val="Tahoma"/>
      <family val="2"/>
    </font>
    <font>
      <sz val="12"/>
      <name val="Arial MT"/>
    </font>
    <font>
      <b/>
      <sz val="16"/>
      <color theme="1"/>
      <name val="Arial"/>
      <family val="2"/>
    </font>
    <font>
      <sz val="11"/>
      <color theme="1"/>
      <name val="Arial"/>
      <family val="2"/>
    </font>
    <font>
      <b/>
      <sz val="16"/>
      <color theme="0"/>
      <name val="Calibri"/>
      <family val="2"/>
      <scheme val="minor"/>
    </font>
    <font>
      <b/>
      <sz val="16"/>
      <color theme="2" tint="-0.749992370372631"/>
      <name val="Calibri"/>
      <family val="2"/>
      <scheme val="minor"/>
    </font>
    <font>
      <b/>
      <sz val="22"/>
      <color rgb="FF00B0F0"/>
      <name val="Calibri"/>
      <family val="2"/>
      <scheme val="minor"/>
    </font>
    <font>
      <sz val="16"/>
      <color theme="1"/>
      <name val="Calibri"/>
      <family val="2"/>
      <scheme val="minor"/>
    </font>
    <font>
      <b/>
      <sz val="16"/>
      <color rgb="FF00B0F0"/>
      <name val="Calibri"/>
      <family val="2"/>
      <scheme val="minor"/>
    </font>
    <font>
      <sz val="11"/>
      <name val="Calibri"/>
      <family val="2"/>
      <scheme val="minor"/>
    </font>
    <font>
      <sz val="16"/>
      <color theme="5"/>
      <name val="Calibri"/>
      <family val="2"/>
      <scheme val="minor"/>
    </font>
    <font>
      <sz val="11"/>
      <color theme="5"/>
      <name val="Calibri"/>
      <family val="2"/>
      <scheme val="minor"/>
    </font>
    <font>
      <sz val="11"/>
      <color rgb="FFFF0000"/>
      <name val="Calibri"/>
      <family val="2"/>
      <scheme val="minor"/>
    </font>
    <font>
      <sz val="16"/>
      <name val="Calibri"/>
      <family val="2"/>
      <scheme val="minor"/>
    </font>
    <font>
      <b/>
      <sz val="16"/>
      <color rgb="FFFF0000"/>
      <name val="Calibri"/>
      <family val="2"/>
      <scheme val="minor"/>
    </font>
    <font>
      <sz val="16"/>
      <color rgb="FFC00000"/>
      <name val="Calibri"/>
      <family val="2"/>
      <scheme val="minor"/>
    </font>
    <font>
      <sz val="11"/>
      <color rgb="FFC00000"/>
      <name val="Calibri"/>
      <family val="2"/>
      <scheme val="minor"/>
    </font>
    <font>
      <b/>
      <sz val="16"/>
      <color rgb="FFC00000"/>
      <name val="Calibri"/>
      <family val="2"/>
      <scheme val="minor"/>
    </font>
    <font>
      <sz val="14"/>
      <color rgb="FFC00000"/>
      <name val="Calibri"/>
      <family val="2"/>
      <scheme val="minor"/>
    </font>
    <font>
      <sz val="14"/>
      <color indexed="81"/>
      <name val="Tahoma"/>
      <family val="2"/>
    </font>
    <font>
      <sz val="16"/>
      <color theme="1" tint="4.9989318521683403E-2"/>
      <name val="Calibri"/>
      <family val="2"/>
      <scheme val="minor"/>
    </font>
    <font>
      <sz val="16"/>
      <color indexed="81"/>
      <name val="Tahoma"/>
      <family val="2"/>
    </font>
    <font>
      <sz val="18"/>
      <color indexed="81"/>
      <name val="Tahoma"/>
      <family val="2"/>
    </font>
    <font>
      <b/>
      <sz val="28"/>
      <color rgb="FF00B0F0"/>
      <name val="Calibri"/>
      <family val="2"/>
      <scheme val="minor"/>
    </font>
    <font>
      <i/>
      <sz val="16"/>
      <color theme="1"/>
      <name val="Calibri"/>
      <family val="2"/>
      <scheme val="minor"/>
    </font>
    <font>
      <i/>
      <sz val="16"/>
      <name val="Calibri"/>
      <family val="2"/>
      <scheme val="minor"/>
    </font>
    <font>
      <i/>
      <sz val="9"/>
      <name val="Arial"/>
      <family val="2"/>
    </font>
    <font>
      <sz val="10"/>
      <color theme="1" tint="4.9989318521683403E-2"/>
      <name val="Calibri"/>
      <family val="2"/>
      <scheme val="minor"/>
    </font>
    <font>
      <b/>
      <sz val="10"/>
      <color theme="1" tint="4.9989318521683403E-2"/>
      <name val="Calibri"/>
      <family val="2"/>
      <scheme val="minor"/>
    </font>
    <font>
      <b/>
      <vertAlign val="superscript"/>
      <sz val="10"/>
      <color theme="2" tint="-0.749992370372631"/>
      <name val="Calibri"/>
      <family val="2"/>
      <scheme val="minor"/>
    </font>
    <font>
      <b/>
      <vertAlign val="superscript"/>
      <sz val="16"/>
      <color theme="2" tint="-0.749992370372631"/>
      <name val="Calibri"/>
      <family val="2"/>
      <scheme val="minor"/>
    </font>
  </fonts>
  <fills count="25">
    <fill>
      <patternFill patternType="none"/>
    </fill>
    <fill>
      <patternFill patternType="gray125"/>
    </fill>
    <fill>
      <patternFill patternType="solid">
        <fgColor indexed="24"/>
      </patternFill>
    </fill>
    <fill>
      <patternFill patternType="solid">
        <fgColor indexed="44"/>
      </patternFill>
    </fill>
    <fill>
      <patternFill patternType="solid">
        <fgColor indexed="9"/>
      </patternFill>
    </fill>
    <fill>
      <patternFill patternType="solid">
        <fgColor indexed="41"/>
      </patternFill>
    </fill>
    <fill>
      <patternFill patternType="solid">
        <fgColor indexed="29"/>
      </patternFill>
    </fill>
    <fill>
      <patternFill patternType="solid">
        <fgColor indexed="33"/>
      </patternFill>
    </fill>
    <fill>
      <patternFill patternType="solid">
        <fgColor indexed="48"/>
      </patternFill>
    </fill>
    <fill>
      <patternFill patternType="solid">
        <fgColor indexed="42"/>
      </patternFill>
    </fill>
    <fill>
      <patternFill patternType="solid">
        <fgColor indexed="15"/>
      </patternFill>
    </fill>
    <fill>
      <patternFill patternType="solid">
        <fgColor indexed="14"/>
      </patternFill>
    </fill>
    <fill>
      <patternFill patternType="solid">
        <fgColor indexed="51"/>
      </patternFill>
    </fill>
    <fill>
      <patternFill patternType="solid">
        <fgColor indexed="56"/>
      </patternFill>
    </fill>
    <fill>
      <patternFill patternType="solid">
        <fgColor indexed="12"/>
      </patternFill>
    </fill>
    <fill>
      <patternFill patternType="solid">
        <fgColor indexed="10"/>
      </patternFill>
    </fill>
    <fill>
      <patternFill patternType="solid">
        <fgColor indexed="26"/>
      </patternFill>
    </fill>
    <fill>
      <patternFill patternType="solid">
        <fgColor indexed="55"/>
      </patternFill>
    </fill>
    <fill>
      <patternFill patternType="solid">
        <fgColor indexed="27"/>
      </patternFill>
    </fill>
    <fill>
      <patternFill patternType="solid">
        <fgColor indexed="47"/>
        <bgColor indexed="64"/>
      </patternFill>
    </fill>
    <fill>
      <patternFill patternType="solid">
        <fgColor indexed="60"/>
        <bgColor indexed="64"/>
      </patternFill>
    </fill>
    <fill>
      <patternFill patternType="solid">
        <fgColor theme="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0" tint="-4.9989318521683403E-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14"/>
      </bottom>
      <diagonal/>
    </border>
    <border>
      <left/>
      <right/>
      <top/>
      <bottom style="thick">
        <color indexed="33"/>
      </bottom>
      <diagonal/>
    </border>
    <border>
      <left/>
      <right/>
      <top/>
      <bottom style="medium">
        <color indexed="33"/>
      </bottom>
      <diagonal/>
    </border>
    <border>
      <left style="medium">
        <color indexed="52"/>
      </left>
      <right style="thin">
        <color indexed="46"/>
      </right>
      <top style="thin">
        <color indexed="46"/>
      </top>
      <bottom style="thin">
        <color indexed="46"/>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52"/>
      </left>
      <right style="medium">
        <color indexed="46"/>
      </right>
      <top style="medium">
        <color indexed="52"/>
      </top>
      <bottom style="medium">
        <color indexed="46"/>
      </bottom>
      <diagonal/>
    </border>
    <border>
      <left/>
      <right/>
      <top style="thin">
        <color indexed="14"/>
      </top>
      <bottom style="double">
        <color indexed="14"/>
      </bottom>
      <diagonal/>
    </border>
    <border>
      <left style="medium">
        <color theme="0"/>
      </left>
      <right style="medium">
        <color theme="0"/>
      </right>
      <top style="medium">
        <color theme="0"/>
      </top>
      <bottom style="medium">
        <color theme="0"/>
      </bottom>
      <diagonal/>
    </border>
    <border>
      <left/>
      <right/>
      <top style="dotted">
        <color theme="4"/>
      </top>
      <bottom style="dotted">
        <color theme="4"/>
      </bottom>
      <diagonal/>
    </border>
    <border>
      <left style="medium">
        <color theme="0"/>
      </left>
      <right style="medium">
        <color theme="0"/>
      </right>
      <top style="medium">
        <color theme="0"/>
      </top>
      <bottom/>
      <diagonal/>
    </border>
    <border>
      <left style="medium">
        <color theme="0"/>
      </left>
      <right/>
      <top/>
      <bottom/>
      <diagonal/>
    </border>
    <border>
      <left/>
      <right/>
      <top style="hair">
        <color theme="4"/>
      </top>
      <bottom style="hair">
        <color theme="4"/>
      </bottom>
      <diagonal/>
    </border>
    <border>
      <left/>
      <right/>
      <top style="hair">
        <color theme="4"/>
      </top>
      <bottom style="thin">
        <color rgb="FF00B0F0"/>
      </bottom>
      <diagonal/>
    </border>
    <border>
      <left/>
      <right/>
      <top/>
      <bottom style="hair">
        <color theme="4"/>
      </bottom>
      <diagonal/>
    </border>
    <border>
      <left style="medium">
        <color theme="0"/>
      </left>
      <right/>
      <top/>
      <bottom style="medium">
        <color theme="0"/>
      </bottom>
      <diagonal/>
    </border>
    <border>
      <left/>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medium">
        <color theme="0"/>
      </right>
      <top/>
      <bottom style="medium">
        <color theme="0"/>
      </bottom>
      <diagonal/>
    </border>
  </borders>
  <cellStyleXfs count="189">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2"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5" borderId="0" applyNumberFormat="0" applyBorder="0" applyAlignment="0" applyProtection="0"/>
    <xf numFmtId="0" fontId="5" fillId="4" borderId="0" applyNumberFormat="0" applyBorder="0" applyAlignment="0" applyProtection="0"/>
    <xf numFmtId="0" fontId="5" fillId="8"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3"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6"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7" borderId="0" applyNumberFormat="0" applyBorder="0" applyAlignment="0" applyProtection="0"/>
    <xf numFmtId="0" fontId="8" fillId="16" borderId="1" applyNumberFormat="0" applyAlignment="0" applyProtection="0"/>
    <xf numFmtId="0" fontId="9" fillId="17" borderId="2" applyNumberFormat="0" applyAlignment="0" applyProtection="0"/>
    <xf numFmtId="0" fontId="3" fillId="0" borderId="0">
      <alignment horizontal="left" wrapText="1"/>
    </xf>
    <xf numFmtId="0" fontId="3" fillId="0" borderId="0">
      <alignment horizontal="left" wrapText="1"/>
    </xf>
    <xf numFmtId="165" fontId="3" fillId="0" borderId="0" applyFont="0" applyFill="0" applyBorder="0" applyAlignment="0" applyProtection="0"/>
    <xf numFmtId="0" fontId="10" fillId="0" borderId="0" applyNumberFormat="0" applyFill="0" applyBorder="0" applyAlignment="0" applyProtection="0"/>
    <xf numFmtId="0" fontId="11" fillId="18"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6" borderId="1" applyNumberFormat="0" applyAlignment="0" applyProtection="0"/>
    <xf numFmtId="0" fontId="3" fillId="0" borderId="0"/>
    <xf numFmtId="0" fontId="3" fillId="0" borderId="0"/>
    <xf numFmtId="0" fontId="16" fillId="19" borderId="6" applyNumberFormat="0" applyProtection="0">
      <alignment horizontal="center" vertical="center"/>
    </xf>
    <xf numFmtId="0" fontId="17" fillId="0" borderId="7" applyNumberFormat="0" applyFill="0" applyAlignment="0" applyProtection="0"/>
    <xf numFmtId="43" fontId="3" fillId="0" borderId="0" applyFont="0" applyFill="0" applyBorder="0" applyAlignment="0" applyProtection="0"/>
    <xf numFmtId="0" fontId="18" fillId="6" borderId="0" applyNumberFormat="0" applyBorder="0" applyAlignment="0" applyProtection="0"/>
    <xf numFmtId="0" fontId="18" fillId="6" borderId="0" applyNumberFormat="0" applyBorder="0" applyAlignment="0" applyProtection="0"/>
    <xf numFmtId="0" fontId="3" fillId="0" borderId="0"/>
    <xf numFmtId="0" fontId="3" fillId="0" borderId="0"/>
    <xf numFmtId="0" fontId="3" fillId="0" borderId="0"/>
    <xf numFmtId="0" fontId="3" fillId="6" borderId="8" applyNumberFormat="0" applyFont="0" applyAlignment="0" applyProtection="0"/>
    <xf numFmtId="0" fontId="19" fillId="16" borderId="9"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0" fillId="20" borderId="10" applyNumberFormat="0">
      <alignment horizontal="center" vertical="center"/>
    </xf>
    <xf numFmtId="0" fontId="21" fillId="0" borderId="0" applyNumberFormat="0" applyFill="0" applyBorder="0" applyAlignment="0" applyProtection="0"/>
    <xf numFmtId="0" fontId="22" fillId="0" borderId="11" applyNumberFormat="0" applyFill="0" applyAlignment="0" applyProtection="0"/>
    <xf numFmtId="0" fontId="22" fillId="0" borderId="11" applyNumberFormat="0" applyFill="0" applyAlignment="0" applyProtection="0"/>
    <xf numFmtId="0" fontId="17" fillId="0" borderId="0" applyNumberFormat="0" applyFill="0" applyBorder="0" applyAlignment="0" applyProtection="0"/>
    <xf numFmtId="0" fontId="3" fillId="0" borderId="0">
      <alignment horizontal="left" wrapText="1"/>
    </xf>
    <xf numFmtId="9" fontId="3" fillId="0" borderId="0" applyFont="0" applyFill="0" applyBorder="0" applyAlignment="0" applyProtection="0"/>
    <xf numFmtId="0" fontId="34" fillId="0" borderId="0"/>
    <xf numFmtId="0" fontId="3" fillId="0" borderId="0"/>
    <xf numFmtId="0" fontId="3" fillId="0" borderId="0"/>
    <xf numFmtId="164" fontId="3" fillId="0" borderId="0" applyFont="0" applyFill="0" applyBorder="0" applyAlignment="0" applyProtection="0"/>
    <xf numFmtId="0" fontId="3" fillId="0" borderId="0"/>
    <xf numFmtId="9" fontId="1" fillId="0" borderId="0" applyFont="0" applyFill="0" applyBorder="0" applyAlignment="0" applyProtection="0"/>
  </cellStyleXfs>
  <cellXfs count="313">
    <xf numFmtId="0" fontId="0" fillId="0" borderId="0" xfId="0"/>
    <xf numFmtId="0" fontId="4" fillId="0" borderId="0" xfId="3" applyFont="1"/>
    <xf numFmtId="0" fontId="3" fillId="0" borderId="0" xfId="3"/>
    <xf numFmtId="166" fontId="23" fillId="21" borderId="13" xfId="1" applyNumberFormat="1" applyFont="1" applyFill="1" applyBorder="1" applyAlignment="1"/>
    <xf numFmtId="0" fontId="25" fillId="21" borderId="13" xfId="3" applyFont="1" applyFill="1" applyBorder="1" applyAlignment="1">
      <alignment horizontal="right"/>
    </xf>
    <xf numFmtId="0" fontId="0" fillId="21" borderId="0" xfId="0" applyFill="1"/>
    <xf numFmtId="0" fontId="26" fillId="21" borderId="0" xfId="0" applyFont="1" applyFill="1"/>
    <xf numFmtId="0" fontId="27" fillId="21" borderId="0" xfId="3" applyFont="1" applyFill="1"/>
    <xf numFmtId="0" fontId="28" fillId="23" borderId="14" xfId="3" applyFont="1" applyFill="1" applyBorder="1" applyAlignment="1">
      <alignment horizontal="center"/>
    </xf>
    <xf numFmtId="0" fontId="29" fillId="0" borderId="0" xfId="0" applyFont="1"/>
    <xf numFmtId="0" fontId="30" fillId="21" borderId="0" xfId="3" applyFont="1" applyFill="1"/>
    <xf numFmtId="0" fontId="24" fillId="24" borderId="13" xfId="3" applyFont="1" applyFill="1" applyBorder="1"/>
    <xf numFmtId="0" fontId="2" fillId="21" borderId="0" xfId="0" applyFont="1" applyFill="1" applyBorder="1"/>
    <xf numFmtId="0" fontId="0" fillId="21" borderId="0" xfId="0" applyFill="1" applyBorder="1"/>
    <xf numFmtId="9" fontId="0" fillId="21" borderId="0" xfId="2" applyFont="1" applyFill="1" applyBorder="1"/>
    <xf numFmtId="0" fontId="25" fillId="21" borderId="13" xfId="3" applyFont="1" applyFill="1" applyBorder="1" applyAlignment="1">
      <alignment horizontal="center"/>
    </xf>
    <xf numFmtId="0" fontId="24" fillId="24" borderId="13" xfId="3" applyFont="1" applyFill="1" applyBorder="1" applyAlignment="1">
      <alignment horizontal="right"/>
    </xf>
    <xf numFmtId="0" fontId="36" fillId="21" borderId="0" xfId="0" applyFont="1" applyFill="1"/>
    <xf numFmtId="0" fontId="0" fillId="21" borderId="0" xfId="0" applyFill="1" applyAlignment="1">
      <alignment horizontal="center"/>
    </xf>
    <xf numFmtId="0" fontId="38" fillId="23" borderId="14" xfId="3" applyFont="1" applyFill="1" applyBorder="1" applyAlignment="1">
      <alignment horizontal="center"/>
    </xf>
    <xf numFmtId="0" fontId="38" fillId="23" borderId="14" xfId="3" applyFont="1" applyFill="1" applyBorder="1" applyAlignment="1">
      <alignment horizontal="left"/>
    </xf>
    <xf numFmtId="0" fontId="0" fillId="21" borderId="0" xfId="0" applyFont="1" applyFill="1"/>
    <xf numFmtId="0" fontId="0" fillId="21" borderId="0" xfId="0" applyFont="1" applyFill="1" applyAlignment="1">
      <alignment horizontal="center"/>
    </xf>
    <xf numFmtId="0" fontId="40" fillId="24" borderId="16" xfId="0" applyFont="1" applyFill="1" applyBorder="1"/>
    <xf numFmtId="0" fontId="40" fillId="21" borderId="16" xfId="0" applyFont="1" applyFill="1" applyBorder="1"/>
    <xf numFmtId="0" fontId="40" fillId="24" borderId="16" xfId="0" applyFont="1" applyFill="1" applyBorder="1" applyAlignment="1">
      <alignment horizontal="left"/>
    </xf>
    <xf numFmtId="166" fontId="40" fillId="24" borderId="16" xfId="1" applyNumberFormat="1" applyFont="1" applyFill="1" applyBorder="1" applyAlignment="1">
      <alignment horizontal="center"/>
    </xf>
    <xf numFmtId="166" fontId="40" fillId="24" borderId="16" xfId="1" applyNumberFormat="1" applyFont="1" applyFill="1" applyBorder="1" applyAlignment="1">
      <alignment horizontal="left"/>
    </xf>
    <xf numFmtId="166" fontId="40" fillId="24" borderId="17" xfId="1" applyNumberFormat="1" applyFont="1" applyFill="1" applyBorder="1" applyAlignment="1">
      <alignment horizontal="left"/>
    </xf>
    <xf numFmtId="166" fontId="40" fillId="24" borderId="16" xfId="0" applyNumberFormat="1" applyFont="1" applyFill="1" applyBorder="1"/>
    <xf numFmtId="0" fontId="38" fillId="21" borderId="0" xfId="3" applyFont="1" applyFill="1" applyBorder="1" applyAlignment="1">
      <alignment horizontal="left"/>
    </xf>
    <xf numFmtId="0" fontId="37" fillId="22" borderId="0" xfId="0" applyFont="1" applyFill="1" applyAlignment="1">
      <alignment horizontal="center"/>
    </xf>
    <xf numFmtId="9" fontId="40" fillId="21" borderId="0" xfId="0" applyNumberFormat="1" applyFont="1" applyFill="1" applyAlignment="1">
      <alignment horizontal="center"/>
    </xf>
    <xf numFmtId="0" fontId="39" fillId="21" borderId="0" xfId="0" applyFont="1" applyFill="1" applyAlignment="1">
      <alignment horizontal="center"/>
    </xf>
    <xf numFmtId="0" fontId="35" fillId="21" borderId="0" xfId="0" applyFont="1" applyFill="1" applyAlignment="1">
      <alignment horizontal="center"/>
    </xf>
    <xf numFmtId="0" fontId="38" fillId="21" borderId="0" xfId="3" applyFont="1" applyFill="1" applyBorder="1" applyAlignment="1">
      <alignment horizontal="center"/>
    </xf>
    <xf numFmtId="10" fontId="40" fillId="21" borderId="0" xfId="0" applyNumberFormat="1" applyFont="1" applyFill="1" applyAlignment="1">
      <alignment horizontal="center"/>
    </xf>
    <xf numFmtId="0" fontId="40" fillId="21" borderId="0" xfId="0" applyFont="1" applyFill="1" applyBorder="1" applyAlignment="1">
      <alignment horizontal="center"/>
    </xf>
    <xf numFmtId="0" fontId="43" fillId="21" borderId="0" xfId="0" applyFont="1" applyFill="1" applyBorder="1" applyAlignment="1">
      <alignment horizontal="center"/>
    </xf>
    <xf numFmtId="10" fontId="43" fillId="24" borderId="0" xfId="2" applyNumberFormat="1" applyFont="1" applyFill="1" applyBorder="1" applyAlignment="1">
      <alignment horizontal="center"/>
    </xf>
    <xf numFmtId="0" fontId="44" fillId="21" borderId="0" xfId="0" applyFont="1" applyFill="1" applyAlignment="1">
      <alignment horizontal="center"/>
    </xf>
    <xf numFmtId="0" fontId="44" fillId="21" borderId="0" xfId="0" applyFont="1" applyFill="1"/>
    <xf numFmtId="0" fontId="46" fillId="21" borderId="0" xfId="0" applyFont="1" applyFill="1" applyBorder="1" applyAlignment="1">
      <alignment horizontal="center"/>
    </xf>
    <xf numFmtId="0" fontId="42" fillId="21" borderId="0" xfId="0" applyFont="1" applyFill="1" applyAlignment="1">
      <alignment horizontal="center"/>
    </xf>
    <xf numFmtId="10" fontId="46" fillId="21" borderId="0" xfId="0" applyNumberFormat="1" applyFont="1" applyFill="1" applyAlignment="1">
      <alignment horizontal="center"/>
    </xf>
    <xf numFmtId="0" fontId="45" fillId="21" borderId="0" xfId="0" applyFont="1" applyFill="1" applyAlignment="1">
      <alignment horizontal="center"/>
    </xf>
    <xf numFmtId="0" fontId="45" fillId="21" borderId="0" xfId="0" applyFont="1" applyFill="1"/>
    <xf numFmtId="0" fontId="47" fillId="21" borderId="0" xfId="3" applyFont="1" applyFill="1" applyBorder="1" applyAlignment="1">
      <alignment horizontal="center"/>
    </xf>
    <xf numFmtId="9" fontId="46" fillId="21" borderId="0" xfId="0" applyNumberFormat="1" applyFont="1" applyFill="1" applyAlignment="1">
      <alignment horizontal="center"/>
    </xf>
    <xf numFmtId="168" fontId="46" fillId="21" borderId="0" xfId="0" applyNumberFormat="1" applyFont="1" applyFill="1" applyAlignment="1">
      <alignment horizontal="center"/>
    </xf>
    <xf numFmtId="0" fontId="48" fillId="21" borderId="0" xfId="0" applyFont="1" applyFill="1" applyBorder="1" applyAlignment="1">
      <alignment horizontal="center"/>
    </xf>
    <xf numFmtId="0" fontId="49" fillId="21" borderId="0" xfId="0" applyFont="1" applyFill="1" applyAlignment="1">
      <alignment horizontal="center"/>
    </xf>
    <xf numFmtId="0" fontId="42" fillId="21" borderId="0" xfId="0" applyFont="1" applyFill="1"/>
    <xf numFmtId="0" fontId="49" fillId="21" borderId="0" xfId="0" applyFont="1" applyFill="1"/>
    <xf numFmtId="0" fontId="50" fillId="21" borderId="0" xfId="3" applyFont="1" applyFill="1" applyBorder="1" applyAlignment="1">
      <alignment horizontal="center"/>
    </xf>
    <xf numFmtId="168" fontId="0" fillId="21" borderId="0" xfId="2" applyNumberFormat="1" applyFont="1" applyFill="1"/>
    <xf numFmtId="3" fontId="51" fillId="21" borderId="0" xfId="0" applyNumberFormat="1" applyFont="1" applyFill="1" applyAlignment="1">
      <alignment horizontal="center"/>
    </xf>
    <xf numFmtId="166" fontId="0" fillId="21" borderId="0" xfId="1" applyNumberFormat="1" applyFont="1" applyFill="1"/>
    <xf numFmtId="3" fontId="0" fillId="21" borderId="0" xfId="0" applyNumberFormat="1" applyFill="1"/>
    <xf numFmtId="166" fontId="42" fillId="21" borderId="0" xfId="1" applyNumberFormat="1" applyFont="1" applyFill="1"/>
    <xf numFmtId="0" fontId="46" fillId="23" borderId="14" xfId="3" applyFont="1" applyFill="1" applyBorder="1" applyAlignment="1">
      <alignment horizontal="center"/>
    </xf>
    <xf numFmtId="10" fontId="46" fillId="21" borderId="0" xfId="2" applyNumberFormat="1" applyFont="1" applyFill="1" applyBorder="1" applyAlignment="1">
      <alignment horizontal="center"/>
    </xf>
    <xf numFmtId="3" fontId="40" fillId="21" borderId="0" xfId="0" applyNumberFormat="1" applyFont="1" applyFill="1" applyBorder="1" applyAlignment="1">
      <alignment horizontal="center"/>
    </xf>
    <xf numFmtId="3" fontId="53" fillId="21" borderId="0" xfId="0" applyNumberFormat="1" applyFont="1" applyFill="1" applyBorder="1" applyAlignment="1">
      <alignment horizontal="center"/>
    </xf>
    <xf numFmtId="0" fontId="56" fillId="21" borderId="0" xfId="0" applyFont="1" applyFill="1" applyAlignment="1">
      <alignment horizontal="left"/>
    </xf>
    <xf numFmtId="3" fontId="40" fillId="24" borderId="16" xfId="0" applyNumberFormat="1" applyFont="1" applyFill="1" applyBorder="1" applyAlignment="1">
      <alignment horizontal="center"/>
    </xf>
    <xf numFmtId="3" fontId="46" fillId="24" borderId="16" xfId="0" applyNumberFormat="1" applyFont="1" applyFill="1" applyBorder="1" applyAlignment="1">
      <alignment horizontal="center"/>
    </xf>
    <xf numFmtId="166" fontId="46" fillId="24" borderId="16" xfId="1" applyNumberFormat="1" applyFont="1" applyFill="1" applyBorder="1" applyAlignment="1">
      <alignment horizontal="center"/>
    </xf>
    <xf numFmtId="0" fontId="40" fillId="24" borderId="16" xfId="0" applyFont="1" applyFill="1" applyBorder="1" applyAlignment="1">
      <alignment horizontal="center"/>
    </xf>
    <xf numFmtId="169" fontId="40" fillId="24" borderId="16" xfId="0" applyNumberFormat="1" applyFont="1" applyFill="1" applyBorder="1" applyAlignment="1">
      <alignment horizontal="center"/>
    </xf>
    <xf numFmtId="169" fontId="46" fillId="24" borderId="16" xfId="0" applyNumberFormat="1" applyFont="1" applyFill="1" applyBorder="1" applyAlignment="1">
      <alignment horizontal="center"/>
    </xf>
    <xf numFmtId="168" fontId="40" fillId="24" borderId="16" xfId="0" applyNumberFormat="1" applyFont="1" applyFill="1" applyBorder="1" applyAlignment="1">
      <alignment horizontal="center"/>
    </xf>
    <xf numFmtId="168" fontId="40" fillId="24" borderId="16" xfId="2" applyNumberFormat="1" applyFont="1" applyFill="1" applyBorder="1" applyAlignment="1">
      <alignment horizontal="center"/>
    </xf>
    <xf numFmtId="168" fontId="46" fillId="24" borderId="16" xfId="2" applyNumberFormat="1" applyFont="1" applyFill="1" applyBorder="1" applyAlignment="1">
      <alignment horizontal="center"/>
    </xf>
    <xf numFmtId="10" fontId="40" fillId="24" borderId="16" xfId="0" applyNumberFormat="1" applyFont="1" applyFill="1" applyBorder="1" applyAlignment="1">
      <alignment horizontal="center"/>
    </xf>
    <xf numFmtId="10" fontId="40" fillId="24" borderId="16" xfId="2" applyNumberFormat="1" applyFont="1" applyFill="1" applyBorder="1" applyAlignment="1">
      <alignment horizontal="center"/>
    </xf>
    <xf numFmtId="10" fontId="46" fillId="24" borderId="16" xfId="2" applyNumberFormat="1" applyFont="1" applyFill="1" applyBorder="1" applyAlignment="1">
      <alignment horizontal="center"/>
    </xf>
    <xf numFmtId="10" fontId="46" fillId="24" borderId="16" xfId="0" applyNumberFormat="1" applyFont="1" applyFill="1" applyBorder="1" applyAlignment="1">
      <alignment horizontal="center"/>
    </xf>
    <xf numFmtId="168" fontId="46" fillId="24" borderId="16" xfId="0" applyNumberFormat="1" applyFont="1" applyFill="1" applyBorder="1" applyAlignment="1">
      <alignment horizontal="center"/>
    </xf>
    <xf numFmtId="0" fontId="40" fillId="21" borderId="0" xfId="0" applyFont="1" applyFill="1" applyBorder="1"/>
    <xf numFmtId="10" fontId="40" fillId="21" borderId="0" xfId="0" applyNumberFormat="1" applyFont="1" applyFill="1" applyBorder="1" applyAlignment="1">
      <alignment horizontal="center"/>
    </xf>
    <xf numFmtId="168" fontId="46" fillId="21" borderId="0" xfId="0" applyNumberFormat="1" applyFont="1" applyFill="1" applyBorder="1" applyAlignment="1">
      <alignment horizontal="center"/>
    </xf>
    <xf numFmtId="168" fontId="46" fillId="24" borderId="16" xfId="2" applyNumberFormat="1" applyFont="1" applyFill="1" applyBorder="1" applyAlignment="1">
      <alignment horizontal="center" vertical="center"/>
    </xf>
    <xf numFmtId="0" fontId="32" fillId="21" borderId="0" xfId="0" applyFont="1" applyFill="1"/>
    <xf numFmtId="9" fontId="57" fillId="24" borderId="18" xfId="0" applyNumberFormat="1" applyFont="1" applyFill="1" applyBorder="1" applyAlignment="1">
      <alignment horizontal="center"/>
    </xf>
    <xf numFmtId="9" fontId="58" fillId="24" borderId="18" xfId="0" applyNumberFormat="1" applyFont="1" applyFill="1" applyBorder="1" applyAlignment="1">
      <alignment horizontal="center"/>
    </xf>
    <xf numFmtId="168" fontId="58" fillId="24" borderId="18" xfId="0" applyNumberFormat="1" applyFont="1" applyFill="1" applyBorder="1" applyAlignment="1">
      <alignment horizontal="center"/>
    </xf>
    <xf numFmtId="168" fontId="46" fillId="24" borderId="17" xfId="2" applyNumberFormat="1" applyFont="1" applyFill="1" applyBorder="1" applyAlignment="1">
      <alignment horizontal="center" vertical="center"/>
    </xf>
    <xf numFmtId="9" fontId="46" fillId="24" borderId="16" xfId="2" applyFont="1" applyFill="1" applyBorder="1" applyAlignment="1">
      <alignment horizontal="center"/>
    </xf>
    <xf numFmtId="0" fontId="57" fillId="24" borderId="16" xfId="0" applyFont="1" applyFill="1" applyBorder="1" applyAlignment="1">
      <alignment horizontal="left"/>
    </xf>
    <xf numFmtId="169" fontId="42" fillId="24" borderId="16" xfId="0" applyNumberFormat="1" applyFont="1" applyFill="1" applyBorder="1" applyAlignment="1">
      <alignment horizontal="center" vertical="center"/>
    </xf>
    <xf numFmtId="170" fontId="46" fillId="24" borderId="16" xfId="2" applyNumberFormat="1" applyFont="1" applyFill="1" applyBorder="1" applyAlignment="1">
      <alignment horizontal="center"/>
    </xf>
    <xf numFmtId="9" fontId="46" fillId="24" borderId="16" xfId="2" applyFont="1" applyFill="1" applyBorder="1" applyAlignment="1">
      <alignment horizontal="center" vertical="center"/>
    </xf>
    <xf numFmtId="9" fontId="46" fillId="24" borderId="16" xfId="2" applyNumberFormat="1" applyFont="1" applyFill="1" applyBorder="1" applyAlignment="1">
      <alignment horizontal="center" vertical="center"/>
    </xf>
    <xf numFmtId="9" fontId="40" fillId="24" borderId="16" xfId="2" applyFont="1" applyFill="1" applyBorder="1" applyAlignment="1">
      <alignment horizont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0" fontId="57" fillId="24" borderId="18" xfId="0" applyFont="1" applyFill="1" applyBorder="1" applyAlignment="1">
      <alignment horizontal="left"/>
    </xf>
    <xf numFmtId="0" fontId="40" fillId="24" borderId="17" xfId="0" applyFont="1" applyFill="1" applyBorder="1" applyAlignment="1">
      <alignment horizontal="left"/>
    </xf>
    <xf numFmtId="9" fontId="46" fillId="24" borderId="17" xfId="2"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6" fillId="24" borderId="16" xfId="2" applyNumberFormat="1" applyFont="1" applyFill="1" applyBorder="1" applyAlignment="1">
      <alignment horizontal="center"/>
    </xf>
    <xf numFmtId="9" fontId="46" fillId="24" borderId="16" xfId="2" applyNumberFormat="1" applyFont="1" applyFill="1" applyBorder="1" applyAlignment="1">
      <alignment horizontal="center" vertical="center"/>
    </xf>
    <xf numFmtId="9" fontId="40" fillId="24" borderId="17" xfId="2" applyFont="1" applyFill="1" applyBorder="1" applyAlignment="1">
      <alignment horizontal="center"/>
    </xf>
    <xf numFmtId="9" fontId="46" fillId="24" borderId="17" xfId="2" applyFont="1" applyFill="1" applyBorder="1" applyAlignment="1">
      <alignment horizontal="center"/>
    </xf>
    <xf numFmtId="9" fontId="46" fillId="24" borderId="17" xfId="2" applyNumberFormat="1" applyFont="1" applyFill="1" applyBorder="1" applyAlignment="1">
      <alignment horizontal="center"/>
    </xf>
    <xf numFmtId="9" fontId="46" fillId="24" borderId="17" xfId="2" applyNumberFormat="1" applyFont="1" applyFill="1" applyBorder="1" applyAlignment="1">
      <alignment horizontal="center" vertical="center"/>
    </xf>
    <xf numFmtId="0" fontId="57" fillId="24" borderId="0" xfId="0" applyFont="1" applyFill="1" applyBorder="1" applyAlignment="1">
      <alignment horizontal="left"/>
    </xf>
    <xf numFmtId="9" fontId="57" fillId="24" borderId="0" xfId="0" applyNumberFormat="1" applyFont="1" applyFill="1" applyBorder="1" applyAlignment="1">
      <alignment horizontal="center"/>
    </xf>
    <xf numFmtId="9" fontId="58" fillId="24" borderId="0" xfId="0" applyNumberFormat="1" applyFont="1" applyFill="1" applyBorder="1" applyAlignment="1">
      <alignment horizontal="center"/>
    </xf>
    <xf numFmtId="9" fontId="40" fillId="24" borderId="16" xfId="2" applyNumberFormat="1" applyFont="1" applyFill="1" applyBorder="1" applyAlignment="1">
      <alignment horizontal="center"/>
    </xf>
    <xf numFmtId="166" fontId="40" fillId="21" borderId="0" xfId="1" applyNumberFormat="1" applyFont="1" applyFill="1" applyBorder="1" applyAlignment="1">
      <alignment horizontal="left"/>
    </xf>
    <xf numFmtId="9" fontId="40" fillId="21" borderId="0" xfId="2" applyFont="1" applyFill="1" applyBorder="1" applyAlignment="1">
      <alignment horizontal="center"/>
    </xf>
    <xf numFmtId="9" fontId="46" fillId="21" borderId="0" xfId="2" applyFont="1" applyFill="1" applyBorder="1" applyAlignment="1">
      <alignment horizontal="center"/>
    </xf>
    <xf numFmtId="168" fontId="46" fillId="21" borderId="0" xfId="2" applyNumberFormat="1" applyFont="1" applyFill="1" applyBorder="1" applyAlignment="1">
      <alignment horizontal="center"/>
    </xf>
    <xf numFmtId="3" fontId="39" fillId="21" borderId="0" xfId="0" applyNumberFormat="1" applyFont="1" applyFill="1" applyAlignment="1">
      <alignment horizontal="center"/>
    </xf>
    <xf numFmtId="3" fontId="36" fillId="21" borderId="0" xfId="0" applyNumberFormat="1" applyFont="1" applyFill="1" applyAlignment="1">
      <alignment horizontal="center"/>
    </xf>
    <xf numFmtId="0" fontId="0" fillId="0" borderId="0" xfId="0" applyFill="1" applyBorder="1"/>
    <xf numFmtId="166" fontId="23" fillId="0" borderId="13" xfId="1" applyNumberFormat="1" applyFont="1" applyFill="1" applyBorder="1" applyAlignment="1"/>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7" xfId="2" applyFont="1" applyFill="1" applyBorder="1" applyAlignment="1">
      <alignment horizontal="center" vertic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166" fontId="46" fillId="24" borderId="17" xfId="2" applyNumberFormat="1" applyFont="1" applyFill="1" applyBorder="1" applyAlignment="1">
      <alignment horizontal="center" vertical="center"/>
    </xf>
    <xf numFmtId="0" fontId="37" fillId="22" borderId="19" xfId="3" applyFont="1" applyFill="1" applyBorder="1" applyAlignment="1"/>
    <xf numFmtId="0" fontId="37" fillId="22" borderId="20" xfId="3" applyFont="1" applyFill="1" applyBorder="1" applyAlignment="1"/>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9" fontId="46" fillId="24" borderId="17"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6" xfId="2" applyFont="1" applyFill="1" applyBorder="1" applyAlignment="1">
      <alignment horizontal="center"/>
    </xf>
    <xf numFmtId="9" fontId="40" fillId="24" borderId="16" xfId="2" applyFont="1" applyFill="1" applyBorder="1" applyAlignment="1">
      <alignment horizont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0" fontId="37" fillId="22" borderId="0" xfId="3" applyFont="1" applyFill="1" applyBorder="1" applyAlignment="1">
      <alignment horizont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6" xfId="2" applyFont="1" applyFill="1" applyBorder="1" applyAlignment="1">
      <alignment horizontal="center"/>
    </xf>
    <xf numFmtId="9" fontId="40" fillId="24" borderId="16" xfId="2" applyFont="1" applyFill="1" applyBorder="1" applyAlignment="1">
      <alignment horizont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6" fillId="24" borderId="16" xfId="2" applyFont="1" applyFill="1" applyBorder="1" applyAlignment="1">
      <alignment horizontal="center"/>
    </xf>
    <xf numFmtId="166" fontId="23" fillId="0" borderId="13" xfId="1" applyNumberFormat="1" applyFont="1" applyFill="1" applyBorder="1" applyAlignment="1">
      <alignment horizontal="center" vertical="center"/>
    </xf>
    <xf numFmtId="166" fontId="23" fillId="21" borderId="13" xfId="1" applyNumberFormat="1" applyFont="1" applyFill="1" applyBorder="1" applyAlignment="1">
      <alignment horizontal="center" vertical="center"/>
    </xf>
    <xf numFmtId="9" fontId="24" fillId="24" borderId="13" xfId="4" applyNumberFormat="1" applyFont="1" applyFill="1" applyBorder="1" applyAlignment="1">
      <alignment horizontal="center" vertical="center"/>
    </xf>
    <xf numFmtId="9" fontId="23" fillId="21" borderId="13" xfId="2" applyFont="1" applyFill="1" applyBorder="1" applyAlignment="1">
      <alignment horizontal="center" vertical="center"/>
    </xf>
    <xf numFmtId="167" fontId="24" fillId="24" borderId="13" xfId="3"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7" xfId="2" applyFont="1" applyFill="1" applyBorder="1" applyAlignment="1">
      <alignment horizontal="center" vertical="center"/>
    </xf>
    <xf numFmtId="9" fontId="46" fillId="24" borderId="16" xfId="2" applyFont="1" applyFill="1" applyBorder="1" applyAlignment="1">
      <alignment horizontal="center"/>
    </xf>
    <xf numFmtId="166" fontId="23" fillId="0" borderId="13" xfId="1" applyNumberFormat="1" applyFont="1" applyFill="1" applyBorder="1" applyAlignment="1">
      <alignment horizontal="center"/>
    </xf>
    <xf numFmtId="166" fontId="23" fillId="21" borderId="13" xfId="1" applyNumberFormat="1" applyFont="1" applyFill="1" applyBorder="1" applyAlignment="1">
      <alignment horizontal="center"/>
    </xf>
    <xf numFmtId="167" fontId="24" fillId="24" borderId="13" xfId="3" applyNumberFormat="1" applyFont="1" applyFill="1" applyBorder="1" applyAlignment="1">
      <alignment horizont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7" xfId="2" applyFont="1" applyFill="1" applyBorder="1" applyAlignment="1">
      <alignment horizontal="center" vertical="center"/>
    </xf>
    <xf numFmtId="9" fontId="46" fillId="24" borderId="16" xfId="2" applyFont="1" applyFill="1" applyBorder="1" applyAlignment="1">
      <alignment horizont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3" fontId="3" fillId="0" borderId="0" xfId="3" applyNumberFormat="1"/>
    <xf numFmtId="0" fontId="59" fillId="0" borderId="0" xfId="3" applyFont="1"/>
    <xf numFmtId="167" fontId="23" fillId="21" borderId="13" xfId="3" applyNumberFormat="1" applyFont="1" applyFill="1" applyBorder="1" applyAlignment="1">
      <alignment horizontal="center" vertical="center"/>
    </xf>
    <xf numFmtId="167" fontId="60" fillId="21" borderId="13" xfId="3" applyNumberFormat="1" applyFont="1" applyFill="1" applyBorder="1" applyAlignment="1">
      <alignment horizontal="center" vertical="center"/>
    </xf>
    <xf numFmtId="3" fontId="23" fillId="21" borderId="13" xfId="3" applyNumberFormat="1" applyFont="1" applyFill="1" applyBorder="1" applyAlignment="1">
      <alignment horizontal="center" vertical="center"/>
    </xf>
    <xf numFmtId="3" fontId="60" fillId="21" borderId="13" xfId="3" applyNumberFormat="1" applyFont="1" applyFill="1" applyBorder="1" applyAlignment="1">
      <alignment horizontal="center" vertical="center"/>
    </xf>
    <xf numFmtId="0" fontId="23" fillId="21" borderId="13" xfId="3" applyFont="1" applyFill="1" applyBorder="1" applyAlignment="1">
      <alignment horizontal="center" vertical="center"/>
    </xf>
    <xf numFmtId="0" fontId="60" fillId="21" borderId="13" xfId="3" applyFont="1" applyFill="1" applyBorder="1" applyAlignment="1">
      <alignment horizontal="center" vertical="center"/>
    </xf>
    <xf numFmtId="9" fontId="24" fillId="24" borderId="13" xfId="2" applyFont="1" applyFill="1" applyBorder="1" applyAlignment="1">
      <alignment horizontal="center" vertical="center"/>
    </xf>
    <xf numFmtId="9" fontId="61" fillId="24" borderId="13" xfId="2" applyFont="1" applyFill="1" applyBorder="1" applyAlignment="1">
      <alignment horizontal="center" vertical="center"/>
    </xf>
    <xf numFmtId="9" fontId="60" fillId="21" borderId="13" xfId="2" applyFont="1" applyFill="1" applyBorder="1" applyAlignment="1">
      <alignment horizontal="center" vertical="center"/>
    </xf>
    <xf numFmtId="166" fontId="60" fillId="21" borderId="13" xfId="1" applyNumberFormat="1" applyFont="1" applyFill="1" applyBorder="1" applyAlignment="1">
      <alignment horizontal="center" vertical="center"/>
    </xf>
    <xf numFmtId="166" fontId="23" fillId="21" borderId="13" xfId="1" applyNumberFormat="1" applyFont="1" applyFill="1" applyBorder="1"/>
    <xf numFmtId="167" fontId="61" fillId="24" borderId="13" xfId="3" applyNumberFormat="1" applyFont="1" applyFill="1" applyBorder="1" applyAlignment="1">
      <alignment horizontal="center" vertical="center"/>
    </xf>
    <xf numFmtId="166" fontId="0" fillId="0" borderId="0" xfId="0" applyNumberFormat="1"/>
    <xf numFmtId="167" fontId="23" fillId="21" borderId="0" xfId="3" applyNumberFormat="1" applyFont="1" applyFill="1" applyBorder="1"/>
    <xf numFmtId="167" fontId="23" fillId="21" borderId="0" xfId="3" applyNumberFormat="1" applyFont="1" applyFill="1" applyBorder="1" applyAlignment="1">
      <alignment horizontal="right"/>
    </xf>
    <xf numFmtId="168" fontId="46" fillId="24" borderId="17"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6" fillId="24" borderId="17" xfId="2" applyFont="1" applyFill="1" applyBorder="1" applyAlignment="1">
      <alignment horizontal="center" vertical="center"/>
    </xf>
    <xf numFmtId="9" fontId="46" fillId="24" borderId="16" xfId="2" applyFont="1" applyFill="1" applyBorder="1" applyAlignment="1">
      <alignment horizont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7" xfId="2" applyFont="1" applyFill="1" applyBorder="1" applyAlignment="1">
      <alignment horizontal="center" vertical="center"/>
    </xf>
    <xf numFmtId="9" fontId="46" fillId="24" borderId="16" xfId="2" applyFont="1" applyFill="1" applyBorder="1" applyAlignment="1">
      <alignment horizont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6" fillId="24" borderId="17" xfId="2" applyFont="1" applyFill="1" applyBorder="1" applyAlignment="1">
      <alignment horizontal="center" vertical="center"/>
    </xf>
    <xf numFmtId="9" fontId="46" fillId="24" borderId="16" xfId="2" applyFont="1" applyFill="1" applyBorder="1" applyAlignment="1">
      <alignment horizontal="center"/>
    </xf>
    <xf numFmtId="0" fontId="41" fillId="0" borderId="0" xfId="3" applyFont="1" applyAlignment="1">
      <alignment horizontal="left"/>
    </xf>
    <xf numFmtId="0" fontId="23" fillId="0" borderId="13" xfId="3" applyFont="1" applyFill="1" applyBorder="1" applyAlignment="1">
      <alignment horizontal="left"/>
    </xf>
    <xf numFmtId="0" fontId="31" fillId="22" borderId="19" xfId="3" applyFont="1" applyFill="1" applyBorder="1" applyAlignment="1">
      <alignment horizontal="center"/>
    </xf>
    <xf numFmtId="0" fontId="31" fillId="22" borderId="20" xfId="3" applyFont="1" applyFill="1" applyBorder="1" applyAlignment="1">
      <alignment horizontal="center"/>
    </xf>
    <xf numFmtId="0" fontId="23" fillId="21" borderId="13" xfId="3" applyFont="1" applyFill="1" applyBorder="1" applyAlignment="1">
      <alignment horizontal="left"/>
    </xf>
    <xf numFmtId="9" fontId="23" fillId="21" borderId="13" xfId="2" applyFont="1" applyFill="1" applyBorder="1" applyAlignment="1">
      <alignment horizontal="left"/>
    </xf>
    <xf numFmtId="0" fontId="31" fillId="22" borderId="21" xfId="3" applyFont="1" applyFill="1" applyBorder="1" applyAlignment="1">
      <alignment horizontal="center"/>
    </xf>
    <xf numFmtId="0" fontId="31" fillId="22" borderId="22" xfId="3" applyFont="1" applyFill="1" applyBorder="1" applyAlignment="1">
      <alignment horizontal="center"/>
    </xf>
    <xf numFmtId="0" fontId="31" fillId="22" borderId="23" xfId="3" applyFont="1" applyFill="1" applyBorder="1" applyAlignment="1">
      <alignment horizontal="center"/>
    </xf>
    <xf numFmtId="0" fontId="31" fillId="22" borderId="24" xfId="3" applyFont="1" applyFill="1" applyBorder="1" applyAlignment="1">
      <alignment horizontal="center"/>
    </xf>
    <xf numFmtId="168" fontId="40" fillId="24" borderId="16" xfId="2" applyNumberFormat="1" applyFont="1" applyFill="1" applyBorder="1" applyAlignment="1">
      <alignment horizontal="center" vertical="center"/>
    </xf>
    <xf numFmtId="168" fontId="40" fillId="24" borderId="17" xfId="2" applyNumberFormat="1" applyFont="1" applyFill="1" applyBorder="1" applyAlignment="1">
      <alignment horizontal="center" vertic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0" fontId="37" fillId="22" borderId="15" xfId="3" applyFont="1" applyFill="1" applyBorder="1" applyAlignment="1">
      <alignment horizontal="center"/>
    </xf>
    <xf numFmtId="0" fontId="37" fillId="22" borderId="0" xfId="3" applyFont="1" applyFill="1" applyBorder="1" applyAlignment="1">
      <alignment horizontal="center"/>
    </xf>
    <xf numFmtId="0" fontId="37" fillId="22" borderId="12" xfId="3" applyFont="1" applyFill="1" applyBorder="1" applyAlignment="1">
      <alignment horizontal="center"/>
    </xf>
    <xf numFmtId="0" fontId="37" fillId="22" borderId="19" xfId="3" applyFont="1" applyFill="1" applyBorder="1" applyAlignment="1">
      <alignment horizontal="center"/>
    </xf>
    <xf numFmtId="0" fontId="37" fillId="22" borderId="20" xfId="3" applyFont="1" applyFill="1" applyBorder="1" applyAlignment="1">
      <alignment horizontal="center"/>
    </xf>
    <xf numFmtId="10" fontId="46" fillId="24" borderId="0" xfId="2" applyNumberFormat="1" applyFont="1" applyFill="1" applyBorder="1" applyAlignment="1">
      <alignment horizontal="center" vertical="center"/>
    </xf>
    <xf numFmtId="9" fontId="40" fillId="24" borderId="16" xfId="2" applyFont="1" applyFill="1" applyBorder="1" applyAlignment="1">
      <alignment horizontal="center" vertical="center"/>
    </xf>
    <xf numFmtId="9" fontId="40" fillId="24" borderId="17" xfId="2" applyFont="1" applyFill="1" applyBorder="1" applyAlignment="1">
      <alignment horizontal="center" vertical="center"/>
    </xf>
    <xf numFmtId="9" fontId="46" fillId="24" borderId="16" xfId="2" applyFont="1" applyFill="1" applyBorder="1" applyAlignment="1">
      <alignment horizontal="center" vertical="center"/>
    </xf>
    <xf numFmtId="9" fontId="46" fillId="24" borderId="17" xfId="2" applyFont="1" applyFill="1" applyBorder="1" applyAlignment="1">
      <alignment horizontal="center" vertical="center"/>
    </xf>
    <xf numFmtId="9" fontId="46" fillId="24" borderId="16" xfId="2" applyFont="1" applyFill="1" applyBorder="1" applyAlignment="1">
      <alignment horizont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0" fontId="37" fillId="22" borderId="0" xfId="3" applyFont="1" applyFill="1" applyAlignment="1">
      <alignment horizontal="center"/>
    </xf>
    <xf numFmtId="0" fontId="0" fillId="0" borderId="0" xfId="0" applyAlignment="1">
      <alignment horizontal="center"/>
    </xf>
    <xf numFmtId="0" fontId="0" fillId="21" borderId="0" xfId="0" applyFill="1" applyAlignment="1">
      <alignment horizontal="left"/>
    </xf>
  </cellXfs>
  <cellStyles count="189">
    <cellStyle name="[StdExit()]" xfId="5" xr:uid="{00000000-0005-0000-0000-000000000000}"/>
    <cellStyle name="_All deals - CONTROL2" xfId="6" xr:uid="{00000000-0005-0000-0000-000001000000}"/>
    <cellStyle name="_Brooklands" xfId="7" xr:uid="{00000000-0005-0000-0000-000002000000}"/>
    <cellStyle name="_Brooklands Simple" xfId="8" xr:uid="{00000000-0005-0000-0000-000003000000}"/>
    <cellStyle name="_Corp_Portfolio" xfId="9" xr:uid="{00000000-0005-0000-0000-000004000000}"/>
    <cellStyle name="_Corp_Portfolio 2" xfId="10" xr:uid="{00000000-0005-0000-0000-000005000000}"/>
    <cellStyle name="_Correlation Adjustments" xfId="11" xr:uid="{00000000-0005-0000-0000-000006000000}"/>
    <cellStyle name="_Correlation Matrix" xfId="12" xr:uid="{00000000-0005-0000-0000-000007000000}"/>
    <cellStyle name="_Credit Matrix" xfId="13" xr:uid="{00000000-0005-0000-0000-000008000000}"/>
    <cellStyle name="_Factor Exposure" xfId="14" xr:uid="{00000000-0005-0000-0000-000009000000}"/>
    <cellStyle name="_Fitch_CDO_Beta_Model" xfId="15" xr:uid="{00000000-0005-0000-0000-00000A000000}"/>
    <cellStyle name="_Fitch_CDO_Beta_Model 2" xfId="16" xr:uid="{00000000-0005-0000-0000-00000B000000}"/>
    <cellStyle name="_Fitch_MATRIX" xfId="17" xr:uid="{00000000-0005-0000-0000-00000C000000}"/>
    <cellStyle name="_Fitch_MATRIX 2" xfId="18" xr:uid="{00000000-0005-0000-0000-00000D000000}"/>
    <cellStyle name="_Fitch_VECTOR_Model" xfId="19" xr:uid="{00000000-0005-0000-0000-00000E000000}"/>
    <cellStyle name="_Fitch_VECTOR_Model 2" xfId="20" xr:uid="{00000000-0005-0000-0000-00000F000000}"/>
    <cellStyle name="_Fitch_VECTOR_Model_Asset Amortization Schedule" xfId="21" xr:uid="{00000000-0005-0000-0000-000010000000}"/>
    <cellStyle name="_Fitch_VECTOR_Model_Asset Amortization Schedule 2" xfId="22" xr:uid="{00000000-0005-0000-0000-000011000000}"/>
    <cellStyle name="_Fitch_VECTOR_Model_Correlation Adjustments" xfId="23" xr:uid="{00000000-0005-0000-0000-000012000000}"/>
    <cellStyle name="_Fitch_VECTOR_Model_Correlation Adjustments 2" xfId="24" xr:uid="{00000000-0005-0000-0000-000013000000}"/>
    <cellStyle name="_Fitch_VECTOR_Model_Correlation Matrix" xfId="25" xr:uid="{00000000-0005-0000-0000-000014000000}"/>
    <cellStyle name="_Fitch_VECTOR_Model_Correlation Matrix 2" xfId="26" xr:uid="{00000000-0005-0000-0000-000015000000}"/>
    <cellStyle name="_Fitch_VECTOR_Model_Country Distribution" xfId="27" xr:uid="{00000000-0005-0000-0000-000016000000}"/>
    <cellStyle name="_Fitch_VECTOR_Model_Country Distribution 2" xfId="28" xr:uid="{00000000-0005-0000-0000-000017000000}"/>
    <cellStyle name="_Fitch_VECTOR_Model_Credit Matrix" xfId="29" xr:uid="{00000000-0005-0000-0000-000018000000}"/>
    <cellStyle name="_Fitch_VECTOR_Model_Credit Matrix 2" xfId="30" xr:uid="{00000000-0005-0000-0000-000019000000}"/>
    <cellStyle name="_Fitch_VECTOR_Model_Demonstration" xfId="31" xr:uid="{00000000-0005-0000-0000-00001A000000}"/>
    <cellStyle name="_Fitch_VECTOR_Model_Demonstration 2" xfId="32" xr:uid="{00000000-0005-0000-0000-00001B000000}"/>
    <cellStyle name="_Fitch_VECTOR_Model_Factor Exposure" xfId="33" xr:uid="{00000000-0005-0000-0000-00001C000000}"/>
    <cellStyle name="_Fitch_VECTOR_Model_Factor Exposure 2" xfId="34" xr:uid="{00000000-0005-0000-0000-00001D000000}"/>
    <cellStyle name="_Fitch_VECTOR_Model_Fitch_VECTOR_Model_2.3.26" xfId="35" xr:uid="{00000000-0005-0000-0000-00001E000000}"/>
    <cellStyle name="_Fitch_VECTOR_Model_Fitch_VECTOR_Model_2.3.26 2" xfId="36" xr:uid="{00000000-0005-0000-0000-00001F000000}"/>
    <cellStyle name="_Fitch_VECTOR_Model_Fitch_VECTOR_Model_2.3.28" xfId="37" xr:uid="{00000000-0005-0000-0000-000020000000}"/>
    <cellStyle name="_Fitch_VECTOR_Model_Fitch_VECTOR_Model_2.3.28 2" xfId="38" xr:uid="{00000000-0005-0000-0000-000021000000}"/>
    <cellStyle name="_Fitch_VECTOR_Model_Fitch_VECTOR_Model_3.0" xfId="39" xr:uid="{00000000-0005-0000-0000-000022000000}"/>
    <cellStyle name="_Fitch_VECTOR_Model_Fitch_VECTOR_Model_3.0 2" xfId="40" xr:uid="{00000000-0005-0000-0000-000023000000}"/>
    <cellStyle name="_Fitch_VECTOR_Model_Fitch_VECTOR_Model_3.0.45" xfId="41" xr:uid="{00000000-0005-0000-0000-000024000000}"/>
    <cellStyle name="_Fitch_VECTOR_Model_Fitch_VECTOR_Model_3.0.45 2" xfId="42" xr:uid="{00000000-0005-0000-0000-000025000000}"/>
    <cellStyle name="_Fitch_VECTOR_Model_Fitch_VECTOR_Model_VE.3.2.24.MC" xfId="43" xr:uid="{00000000-0005-0000-0000-000026000000}"/>
    <cellStyle name="_Fitch_VECTOR_Model_Fitch_VECTOR_Model_VE.3.2.24.MC 2" xfId="44" xr:uid="{00000000-0005-0000-0000-000027000000}"/>
    <cellStyle name="_Fitch_VECTOR_Model_Fitch_VECTOR_Model_VE.MC.1.4.4" xfId="45" xr:uid="{00000000-0005-0000-0000-000028000000}"/>
    <cellStyle name="_Fitch_VECTOR_Model_Fitch_VECTOR_Model_VE.MC.1.4.4 2" xfId="46" xr:uid="{00000000-0005-0000-0000-000029000000}"/>
    <cellStyle name="_Fitch_VECTOR_Model_Industry Mapping" xfId="47" xr:uid="{00000000-0005-0000-0000-00002A000000}"/>
    <cellStyle name="_Fitch_VECTOR_Model_Industry Mapping 2" xfId="48" xr:uid="{00000000-0005-0000-0000-00002B000000}"/>
    <cellStyle name="_Fitch_VECTOR_Model_Portfolio Definition" xfId="49" xr:uid="{00000000-0005-0000-0000-00002C000000}"/>
    <cellStyle name="_Fitch_VECTOR_Model_Portfolio Definition 2" xfId="50" xr:uid="{00000000-0005-0000-0000-00002D000000}"/>
    <cellStyle name="_Fitch_VECTOR_Model_Recovery Rates" xfId="51" xr:uid="{00000000-0005-0000-0000-00002E000000}"/>
    <cellStyle name="_Fitch_VECTOR_Model_Recovery Rates 2" xfId="52" xr:uid="{00000000-0005-0000-0000-00002F000000}"/>
    <cellStyle name="_Fitch_VECTOR_Model_Reference Obligations" xfId="53" xr:uid="{00000000-0005-0000-0000-000030000000}"/>
    <cellStyle name="_Fitch_VECTOR_Model_Reference Obligations 2" xfId="54" xr:uid="{00000000-0005-0000-0000-000031000000}"/>
    <cellStyle name="_Fitch_VECTOR_Model_stats" xfId="55" xr:uid="{00000000-0005-0000-0000-000032000000}"/>
    <cellStyle name="_Fitch_VECTOR_Model_stats 2" xfId="56" xr:uid="{00000000-0005-0000-0000-000033000000}"/>
    <cellStyle name="_Fitch_VECTOR_Model_VE_LossDist.3.2.30.PLD.1.1b" xfId="57" xr:uid="{00000000-0005-0000-0000-000034000000}"/>
    <cellStyle name="_Fitch_VECTOR_Model_VE_LossDist.3.2.30.PLD.1.1b 2" xfId="58" xr:uid="{00000000-0005-0000-0000-000035000000}"/>
    <cellStyle name="_Fitch_VECTOR_Model_VECTOR Output" xfId="59" xr:uid="{00000000-0005-0000-0000-000036000000}"/>
    <cellStyle name="_Fitch_VECTOR_Model_VECTOR Output 2" xfId="60" xr:uid="{00000000-0005-0000-0000-000037000000}"/>
    <cellStyle name="_Midgard" xfId="61" xr:uid="{00000000-0005-0000-0000-000038000000}"/>
    <cellStyle name="_Midgard 2" xfId="62" xr:uid="{00000000-0005-0000-0000-000039000000}"/>
    <cellStyle name="_Midgard Hong Kong" xfId="63" xr:uid="{00000000-0005-0000-0000-00003A000000}"/>
    <cellStyle name="_Midgard_Germany" xfId="64" xr:uid="{00000000-0005-0000-0000-00003B000000}"/>
    <cellStyle name="_Midgard_Modified" xfId="65" xr:uid="{00000000-0005-0000-0000-00003C000000}"/>
    <cellStyle name="_Midgard_USA" xfId="66" xr:uid="{00000000-0005-0000-0000-00003D000000}"/>
    <cellStyle name="_MidgardFixedRR" xfId="67" xr:uid="{00000000-0005-0000-0000-00003E000000}"/>
    <cellStyle name="_Portfolio Comp" xfId="68" xr:uid="{00000000-0005-0000-0000-00003F000000}"/>
    <cellStyle name="_Portfolio Definition" xfId="69" xr:uid="{00000000-0005-0000-0000-000040000000}"/>
    <cellStyle name="_Portfolio Definition 2" xfId="70" xr:uid="{00000000-0005-0000-0000-000041000000}"/>
    <cellStyle name="_Portfolio Definition_1" xfId="71" xr:uid="{00000000-0005-0000-0000-000042000000}"/>
    <cellStyle name="_Portfolio Definition_Asset Amortization Schedule" xfId="72" xr:uid="{00000000-0005-0000-0000-000043000000}"/>
    <cellStyle name="_Portfolio Definition_Asset Amortization Schedule 2" xfId="73" xr:uid="{00000000-0005-0000-0000-000044000000}"/>
    <cellStyle name="_Portfolio Definition_Correlation Adjustments" xfId="74" xr:uid="{00000000-0005-0000-0000-000045000000}"/>
    <cellStyle name="_Portfolio Definition_Correlation Adjustments 2" xfId="75" xr:uid="{00000000-0005-0000-0000-000046000000}"/>
    <cellStyle name="_Portfolio Definition_Correlation Matrix" xfId="76" xr:uid="{00000000-0005-0000-0000-000047000000}"/>
    <cellStyle name="_Portfolio Definition_Correlation Matrix 2" xfId="77" xr:uid="{00000000-0005-0000-0000-000048000000}"/>
    <cellStyle name="_Portfolio Definition_Country Distribution" xfId="78" xr:uid="{00000000-0005-0000-0000-000049000000}"/>
    <cellStyle name="_Portfolio Definition_Country Distribution 2" xfId="79" xr:uid="{00000000-0005-0000-0000-00004A000000}"/>
    <cellStyle name="_Portfolio Definition_Credit Matrix" xfId="80" xr:uid="{00000000-0005-0000-0000-00004B000000}"/>
    <cellStyle name="_Portfolio Definition_Credit Matrix 2" xfId="81" xr:uid="{00000000-0005-0000-0000-00004C000000}"/>
    <cellStyle name="_Portfolio Definition_Demonstration" xfId="82" xr:uid="{00000000-0005-0000-0000-00004D000000}"/>
    <cellStyle name="_Portfolio Definition_Demonstration 2" xfId="83" xr:uid="{00000000-0005-0000-0000-00004E000000}"/>
    <cellStyle name="_Portfolio Definition_Factor Exposure" xfId="84" xr:uid="{00000000-0005-0000-0000-00004F000000}"/>
    <cellStyle name="_Portfolio Definition_Factor Exposure 2" xfId="85" xr:uid="{00000000-0005-0000-0000-000050000000}"/>
    <cellStyle name="_Portfolio Definition_Fitch_VECTOR_Model_2.3.26" xfId="86" xr:uid="{00000000-0005-0000-0000-000051000000}"/>
    <cellStyle name="_Portfolio Definition_Fitch_VECTOR_Model_2.3.26 2" xfId="87" xr:uid="{00000000-0005-0000-0000-000052000000}"/>
    <cellStyle name="_Portfolio Definition_Fitch_VECTOR_Model_2.3.28" xfId="88" xr:uid="{00000000-0005-0000-0000-000053000000}"/>
    <cellStyle name="_Portfolio Definition_Fitch_VECTOR_Model_2.3.28 2" xfId="89" xr:uid="{00000000-0005-0000-0000-000054000000}"/>
    <cellStyle name="_Portfolio Definition_Fitch_VECTOR_Model_3.0" xfId="90" xr:uid="{00000000-0005-0000-0000-000055000000}"/>
    <cellStyle name="_Portfolio Definition_Fitch_VECTOR_Model_3.0 2" xfId="91" xr:uid="{00000000-0005-0000-0000-000056000000}"/>
    <cellStyle name="_Portfolio Definition_Fitch_VECTOR_Model_3.0.45" xfId="92" xr:uid="{00000000-0005-0000-0000-000057000000}"/>
    <cellStyle name="_Portfolio Definition_Fitch_VECTOR_Model_3.0.45 2" xfId="93" xr:uid="{00000000-0005-0000-0000-000058000000}"/>
    <cellStyle name="_Portfolio Definition_Fitch_VECTOR_Model_VE.3.2.24.MC" xfId="94" xr:uid="{00000000-0005-0000-0000-000059000000}"/>
    <cellStyle name="_Portfolio Definition_Fitch_VECTOR_Model_VE.3.2.24.MC 2" xfId="95" xr:uid="{00000000-0005-0000-0000-00005A000000}"/>
    <cellStyle name="_Portfolio Definition_Fitch_VECTOR_Model_VE.MC.1.4.4" xfId="96" xr:uid="{00000000-0005-0000-0000-00005B000000}"/>
    <cellStyle name="_Portfolio Definition_Fitch_VECTOR_Model_VE.MC.1.4.4 2" xfId="97" xr:uid="{00000000-0005-0000-0000-00005C000000}"/>
    <cellStyle name="_Portfolio Definition_Industry Mapping" xfId="98" xr:uid="{00000000-0005-0000-0000-00005D000000}"/>
    <cellStyle name="_Portfolio Definition_Industry Mapping 2" xfId="99" xr:uid="{00000000-0005-0000-0000-00005E000000}"/>
    <cellStyle name="_Portfolio Definition_Portfolio Definition" xfId="100" xr:uid="{00000000-0005-0000-0000-00005F000000}"/>
    <cellStyle name="_Portfolio Definition_Portfolio Definition 2" xfId="101" xr:uid="{00000000-0005-0000-0000-000060000000}"/>
    <cellStyle name="_Portfolio Definition_Recovery Rates" xfId="102" xr:uid="{00000000-0005-0000-0000-000061000000}"/>
    <cellStyle name="_Portfolio Definition_Recovery Rates 2" xfId="103" xr:uid="{00000000-0005-0000-0000-000062000000}"/>
    <cellStyle name="_Portfolio Definition_Reference Obligations" xfId="104" xr:uid="{00000000-0005-0000-0000-000063000000}"/>
    <cellStyle name="_Portfolio Definition_Reference Obligations 2" xfId="105" xr:uid="{00000000-0005-0000-0000-000064000000}"/>
    <cellStyle name="_Portfolio Definition_stats" xfId="106" xr:uid="{00000000-0005-0000-0000-000065000000}"/>
    <cellStyle name="_Portfolio Definition_stats 2" xfId="107" xr:uid="{00000000-0005-0000-0000-000066000000}"/>
    <cellStyle name="_Portfolio Definition_VECTOR Output" xfId="108" xr:uid="{00000000-0005-0000-0000-000067000000}"/>
    <cellStyle name="_Portfolio Definition_VECTOR Output 2" xfId="109" xr:uid="{00000000-0005-0000-0000-000068000000}"/>
    <cellStyle name="_Preparation_Min" xfId="110" xr:uid="{00000000-0005-0000-0000-000069000000}"/>
    <cellStyle name="_Recovery Rates" xfId="111" xr:uid="{00000000-0005-0000-0000-00006A000000}"/>
    <cellStyle name="_Rives" xfId="112" xr:uid="{00000000-0005-0000-0000-00006B000000}"/>
    <cellStyle name="_Sheet1" xfId="113" xr:uid="{00000000-0005-0000-0000-00006C000000}"/>
    <cellStyle name="_Sheet1 2" xfId="114" xr:uid="{00000000-0005-0000-0000-00006D000000}"/>
    <cellStyle name="_Sheet2" xfId="115" xr:uid="{00000000-0005-0000-0000-00006E000000}"/>
    <cellStyle name="_Sheet2 2" xfId="116" xr:uid="{00000000-0005-0000-0000-00006F000000}"/>
    <cellStyle name="_Sheet3" xfId="117" xr:uid="{00000000-0005-0000-0000-000070000000}"/>
    <cellStyle name="_Sheet3 2" xfId="118" xr:uid="{00000000-0005-0000-0000-000071000000}"/>
    <cellStyle name="_Sheet3_1" xfId="119" xr:uid="{00000000-0005-0000-0000-000072000000}"/>
    <cellStyle name="_Sheet6" xfId="120" xr:uid="{00000000-0005-0000-0000-000073000000}"/>
    <cellStyle name="_Sheet8" xfId="121" xr:uid="{00000000-0005-0000-0000-000074000000}"/>
    <cellStyle name="_VECTOR Output" xfId="122" xr:uid="{00000000-0005-0000-0000-000075000000}"/>
    <cellStyle name="20% - Accent1" xfId="123" xr:uid="{00000000-0005-0000-0000-000076000000}"/>
    <cellStyle name="20% - Accent2" xfId="124" xr:uid="{00000000-0005-0000-0000-000077000000}"/>
    <cellStyle name="20% - Accent3" xfId="125" xr:uid="{00000000-0005-0000-0000-000078000000}"/>
    <cellStyle name="20% - Accent4" xfId="126" xr:uid="{00000000-0005-0000-0000-000079000000}"/>
    <cellStyle name="20% - Accent5" xfId="127" xr:uid="{00000000-0005-0000-0000-00007A000000}"/>
    <cellStyle name="20% - Accent6" xfId="128" xr:uid="{00000000-0005-0000-0000-00007B000000}"/>
    <cellStyle name="40% - Accent1" xfId="129" xr:uid="{00000000-0005-0000-0000-00007C000000}"/>
    <cellStyle name="40% - Accent2" xfId="130" xr:uid="{00000000-0005-0000-0000-00007D000000}"/>
    <cellStyle name="40% - Accent3" xfId="131" xr:uid="{00000000-0005-0000-0000-00007E000000}"/>
    <cellStyle name="40% - Accent4" xfId="132" xr:uid="{00000000-0005-0000-0000-00007F000000}"/>
    <cellStyle name="40% - Accent5" xfId="133" xr:uid="{00000000-0005-0000-0000-000080000000}"/>
    <cellStyle name="40% - Accent6" xfId="134" xr:uid="{00000000-0005-0000-0000-000081000000}"/>
    <cellStyle name="60% - Accent1" xfId="135" xr:uid="{00000000-0005-0000-0000-000082000000}"/>
    <cellStyle name="60% - Accent2" xfId="136" xr:uid="{00000000-0005-0000-0000-000083000000}"/>
    <cellStyle name="60% - Accent3" xfId="137" xr:uid="{00000000-0005-0000-0000-000084000000}"/>
    <cellStyle name="60% - Accent4" xfId="138" xr:uid="{00000000-0005-0000-0000-000085000000}"/>
    <cellStyle name="60% - Accent5" xfId="139" xr:uid="{00000000-0005-0000-0000-000086000000}"/>
    <cellStyle name="60% - Accent6" xfId="140" xr:uid="{00000000-0005-0000-0000-000087000000}"/>
    <cellStyle name="Accent1" xfId="141" xr:uid="{00000000-0005-0000-0000-000088000000}"/>
    <cellStyle name="Accent2" xfId="142" xr:uid="{00000000-0005-0000-0000-000089000000}"/>
    <cellStyle name="Accent3" xfId="143" xr:uid="{00000000-0005-0000-0000-00008A000000}"/>
    <cellStyle name="Accent4" xfId="144" xr:uid="{00000000-0005-0000-0000-00008B000000}"/>
    <cellStyle name="Accent5" xfId="145" xr:uid="{00000000-0005-0000-0000-00008C000000}"/>
    <cellStyle name="Accent6" xfId="146" xr:uid="{00000000-0005-0000-0000-00008D000000}"/>
    <cellStyle name="Bad" xfId="147" xr:uid="{00000000-0005-0000-0000-00008E000000}"/>
    <cellStyle name="Calculation" xfId="148" xr:uid="{00000000-0005-0000-0000-00008F000000}"/>
    <cellStyle name="Check Cell" xfId="149" xr:uid="{00000000-0005-0000-0000-000090000000}"/>
    <cellStyle name="Comma" xfId="1" builtinId="3"/>
    <cellStyle name="Estilo 1" xfId="150" xr:uid="{00000000-0005-0000-0000-000092000000}"/>
    <cellStyle name="Estilo 1 2" xfId="151" xr:uid="{00000000-0005-0000-0000-000093000000}"/>
    <cellStyle name="Euro" xfId="152" xr:uid="{00000000-0005-0000-0000-000094000000}"/>
    <cellStyle name="Explanatory Text" xfId="153" xr:uid="{00000000-0005-0000-0000-000095000000}"/>
    <cellStyle name="Good" xfId="154" xr:uid="{00000000-0005-0000-0000-000096000000}"/>
    <cellStyle name="Heading 1" xfId="155" xr:uid="{00000000-0005-0000-0000-000097000000}"/>
    <cellStyle name="Heading 2" xfId="156" xr:uid="{00000000-0005-0000-0000-000098000000}"/>
    <cellStyle name="Heading 3" xfId="157" xr:uid="{00000000-0005-0000-0000-000099000000}"/>
    <cellStyle name="Heading 4" xfId="158" xr:uid="{00000000-0005-0000-0000-00009A000000}"/>
    <cellStyle name="Input" xfId="159" xr:uid="{00000000-0005-0000-0000-00009B000000}"/>
    <cellStyle name="l]_x000d__x000a_Path=M:\RIOCEN01_x000d__x000a_Name=Carlos Emilio Brousse_x000d__x000a_DDEApps=nsf,nsg,nsh,ntf,ns2,ors,org_x000d__x000a_SmartIcons=Todos_x000d__x000a_" xfId="160" xr:uid="{00000000-0005-0000-0000-00009C000000}"/>
    <cellStyle name="l]_x000d__x000a_Path=M:\RIOCEN01_x000d__x000a_Name=Carlos Emilio Brousse_x000d__x000a_DDEApps=nsf,nsg,nsh,ntf,ns2,ors,org_x000d__x000a_SmartIcons=Todos_x000d__x000a_ 2" xfId="161" xr:uid="{00000000-0005-0000-0000-00009D000000}"/>
    <cellStyle name="light_green_column" xfId="162" xr:uid="{00000000-0005-0000-0000-00009E000000}"/>
    <cellStyle name="Linked Cell" xfId="163" xr:uid="{00000000-0005-0000-0000-00009F000000}"/>
    <cellStyle name="Millares 14" xfId="186" xr:uid="{00000000-0005-0000-0000-0000A1000000}"/>
    <cellStyle name="Millares 2" xfId="164" xr:uid="{00000000-0005-0000-0000-0000A2000000}"/>
    <cellStyle name="Millares 3" xfId="4" xr:uid="{00000000-0005-0000-0000-0000A3000000}"/>
    <cellStyle name="Neutral 2" xfId="165" xr:uid="{00000000-0005-0000-0000-0000A4000000}"/>
    <cellStyle name="Neutral 3" xfId="166" xr:uid="{00000000-0005-0000-0000-0000A5000000}"/>
    <cellStyle name="No-definido" xfId="183" xr:uid="{00000000-0005-0000-0000-0000A6000000}"/>
    <cellStyle name="Normal" xfId="0" builtinId="0"/>
    <cellStyle name="Normal 18" xfId="184" xr:uid="{00000000-0005-0000-0000-0000A8000000}"/>
    <cellStyle name="Normal 2" xfId="167" xr:uid="{00000000-0005-0000-0000-0000A9000000}"/>
    <cellStyle name="Normal 2 2" xfId="185" xr:uid="{00000000-0005-0000-0000-0000AA000000}"/>
    <cellStyle name="Normal 3" xfId="3" xr:uid="{00000000-0005-0000-0000-0000AB000000}"/>
    <cellStyle name="Normal 4" xfId="168" xr:uid="{00000000-0005-0000-0000-0000AC000000}"/>
    <cellStyle name="Normal 5" xfId="169" xr:uid="{00000000-0005-0000-0000-0000AD000000}"/>
    <cellStyle name="Normal 6" xfId="187" xr:uid="{00000000-0005-0000-0000-0000AE000000}"/>
    <cellStyle name="Note" xfId="170" xr:uid="{00000000-0005-0000-0000-0000AF000000}"/>
    <cellStyle name="Output" xfId="171" xr:uid="{00000000-0005-0000-0000-0000B0000000}"/>
    <cellStyle name="Percent" xfId="2" builtinId="5"/>
    <cellStyle name="Porcentaje 2" xfId="182" xr:uid="{00000000-0005-0000-0000-0000B2000000}"/>
    <cellStyle name="Porcentual 2" xfId="172" xr:uid="{00000000-0005-0000-0000-0000B3000000}"/>
    <cellStyle name="Porcentual 2 2" xfId="173" xr:uid="{00000000-0005-0000-0000-0000B4000000}"/>
    <cellStyle name="Porcentual 2 3" xfId="188" xr:uid="{00000000-0005-0000-0000-0000B5000000}"/>
    <cellStyle name="Porcentual 3" xfId="174" xr:uid="{00000000-0005-0000-0000-0000B6000000}"/>
    <cellStyle name="Porcentual 4" xfId="175" xr:uid="{00000000-0005-0000-0000-0000B7000000}"/>
    <cellStyle name="Test_2" xfId="176" xr:uid="{00000000-0005-0000-0000-0000B8000000}"/>
    <cellStyle name="Title" xfId="177" xr:uid="{00000000-0005-0000-0000-0000B9000000}"/>
    <cellStyle name="Total 2" xfId="178" xr:uid="{00000000-0005-0000-0000-0000BA000000}"/>
    <cellStyle name="Total 3" xfId="179" xr:uid="{00000000-0005-0000-0000-0000BB000000}"/>
    <cellStyle name="Warning Text" xfId="180" xr:uid="{00000000-0005-0000-0000-0000BC000000}"/>
    <cellStyle name="標準_Sheet1" xfId="181" xr:uid="{00000000-0005-0000-0000-0000B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tyles" Target="styles.xml"/>
  <Relationship Id="rId6" Type="http://schemas.openxmlformats.org/officeDocument/2006/relationships/sharedStrings" Target="sharedStrings.xml"/>
  <Relationship Id="rId7" Type="http://schemas.openxmlformats.org/officeDocument/2006/relationships/calcChain" Target="calcChain.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_rels/drawing2.xml.rels><?xml version="1.0" encoding="UTF-8"?>

<Relationships xmlns="http://schemas.openxmlformats.org/package/2006/relationships">
  <Relationship Id="rId1" Type="http://schemas.openxmlformats.org/officeDocument/2006/relationships/image" Target="../media/image1.png"/>
</Relationships>

</file>

<file path=xl/drawings/_rels/drawing3.xml.rels><?xml version="1.0" encoding="UTF-8"?>

<Relationships xmlns="http://schemas.openxmlformats.org/package/2006/relationships">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0</xdr:col>
      <xdr:colOff>200024</xdr:colOff>
      <xdr:row>0</xdr:row>
      <xdr:rowOff>122435</xdr:rowOff>
    </xdr:from>
    <xdr:to>
      <xdr:col>2</xdr:col>
      <xdr:colOff>542925</xdr:colOff>
      <xdr:row>2</xdr:row>
      <xdr:rowOff>153447</xdr:rowOff>
    </xdr:to>
    <xdr:pic>
      <xdr:nvPicPr>
        <xdr:cNvPr id="3" name="Picture 1" descr="http://www.ugr.es/~forofin19/CaixaBank_logo2.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0024" y="122435"/>
          <a:ext cx="1504951" cy="43106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190499</xdr:rowOff>
    </xdr:from>
    <xdr:to>
      <xdr:col>0</xdr:col>
      <xdr:colOff>3506817</xdr:colOff>
      <xdr:row>3</xdr:row>
      <xdr:rowOff>103909</xdr:rowOff>
    </xdr:to>
    <xdr:pic>
      <xdr:nvPicPr>
        <xdr:cNvPr id="2" name="Picture 1" descr="http://www.ugr.es/~forofin19/CaixaBank_logo2.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90499"/>
          <a:ext cx="3506817" cy="99926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86591</xdr:rowOff>
    </xdr:from>
    <xdr:to>
      <xdr:col>0</xdr:col>
      <xdr:colOff>3463636</xdr:colOff>
      <xdr:row>3</xdr:row>
      <xdr:rowOff>106416</xdr:rowOff>
    </xdr:to>
    <xdr:pic>
      <xdr:nvPicPr>
        <xdr:cNvPr id="2" name="Picture 1" descr="http://www.ugr.es/~forofin19/CaixaBank_logo2.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86591"/>
          <a:ext cx="3463636" cy="98964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I21"/>
  <sheetViews>
    <sheetView showGridLines="0" zoomScale="110" zoomScaleNormal="110" workbookViewId="0">
      <pane xSplit="3" topLeftCell="BM1" activePane="topRight" state="frozen"/>
      <selection pane="topRight" activeCell="CE18" sqref="CE18"/>
    </sheetView>
  </sheetViews>
  <sheetFormatPr defaultColWidth="11.42578125" defaultRowHeight="15" outlineLevelCol="1"/>
  <cols>
    <col min="1" max="1" customWidth="true" width="6.0" collapsed="false"/>
    <col min="2" max="2" customWidth="true" width="11.42578125" collapsed="false"/>
    <col min="3" max="3" customWidth="true" width="31.42578125" collapsed="false"/>
    <col min="4" max="49" customWidth="true" hidden="true" width="11.7109375" outlineLevel="1" collapsed="false"/>
    <col min="50" max="79" customWidth="true" hidden="true" width="11.42578125" outlineLevel="1" collapsed="false"/>
    <col min="80" max="80" width="11.42578125" collapsed="true"/>
    <col min="81" max="81" style="311" width="11.42578125" collapsed="false"/>
    <col min="83" max="83" customWidth="true" style="311" width="11.0" collapsed="false"/>
    <col min="84" max="84" customWidth="true" style="311" width="10.28515625" collapsed="false"/>
    <col min="269" max="269" customWidth="true" width="3.140625" collapsed="false"/>
    <col min="270" max="270" customWidth="true" width="14.28515625" collapsed="false"/>
    <col min="271" max="271" bestFit="true" customWidth="true" width="36.28515625" collapsed="false"/>
    <col min="272" max="275" customWidth="true" width="11.42578125" collapsed="false"/>
    <col min="276" max="276" bestFit="true" customWidth="true" width="20.0" collapsed="false"/>
    <col min="277" max="291" customWidth="true" width="11.42578125" collapsed="false"/>
    <col min="292" max="292" bestFit="true" customWidth="true" width="13.0" collapsed="false"/>
    <col min="293" max="295" customWidth="true" width="11.5703125" collapsed="false"/>
    <col min="296" max="296" customWidth="true" width="17.42578125" collapsed="false"/>
    <col min="297" max="297" customWidth="true" width="11.5703125" collapsed="false"/>
    <col min="298" max="298" bestFit="true" customWidth="true" width="16.5703125" collapsed="false"/>
    <col min="305" max="305" bestFit="true" customWidth="true" width="16.42578125" collapsed="false"/>
    <col min="525" max="525" customWidth="true" width="3.140625" collapsed="false"/>
    <col min="526" max="526" customWidth="true" width="14.28515625" collapsed="false"/>
    <col min="527" max="527" bestFit="true" customWidth="true" width="36.28515625" collapsed="false"/>
    <col min="528" max="531" customWidth="true" width="11.42578125" collapsed="false"/>
    <col min="532" max="532" bestFit="true" customWidth="true" width="20.0" collapsed="false"/>
    <col min="533" max="547" customWidth="true" width="11.42578125" collapsed="false"/>
    <col min="548" max="548" bestFit="true" customWidth="true" width="13.0" collapsed="false"/>
    <col min="549" max="551" customWidth="true" width="11.5703125" collapsed="false"/>
    <col min="552" max="552" customWidth="true" width="17.42578125" collapsed="false"/>
    <col min="553" max="553" customWidth="true" width="11.5703125" collapsed="false"/>
    <col min="554" max="554" bestFit="true" customWidth="true" width="16.5703125" collapsed="false"/>
    <col min="561" max="561" bestFit="true" customWidth="true" width="16.42578125" collapsed="false"/>
    <col min="781" max="781" customWidth="true" width="3.140625" collapsed="false"/>
    <col min="782" max="782" customWidth="true" width="14.28515625" collapsed="false"/>
    <col min="783" max="783" bestFit="true" customWidth="true" width="36.28515625" collapsed="false"/>
    <col min="784" max="787" customWidth="true" width="11.42578125" collapsed="false"/>
    <col min="788" max="788" bestFit="true" customWidth="true" width="20.0" collapsed="false"/>
    <col min="789" max="803" customWidth="true" width="11.42578125" collapsed="false"/>
    <col min="804" max="804" bestFit="true" customWidth="true" width="13.0" collapsed="false"/>
    <col min="805" max="807" customWidth="true" width="11.5703125" collapsed="false"/>
    <col min="808" max="808" customWidth="true" width="17.42578125" collapsed="false"/>
    <col min="809" max="809" customWidth="true" width="11.5703125" collapsed="false"/>
    <col min="810" max="810" bestFit="true" customWidth="true" width="16.5703125" collapsed="false"/>
    <col min="817" max="817" bestFit="true" customWidth="true" width="16.42578125" collapsed="false"/>
    <col min="1037" max="1037" customWidth="true" width="3.140625" collapsed="false"/>
    <col min="1038" max="1038" customWidth="true" width="14.28515625" collapsed="false"/>
    <col min="1039" max="1039" bestFit="true" customWidth="true" width="36.28515625" collapsed="false"/>
    <col min="1040" max="1043" customWidth="true" width="11.42578125" collapsed="false"/>
    <col min="1044" max="1044" bestFit="true" customWidth="true" width="20.0" collapsed="false"/>
    <col min="1045" max="1059" customWidth="true" width="11.42578125" collapsed="false"/>
    <col min="1060" max="1060" bestFit="true" customWidth="true" width="13.0" collapsed="false"/>
    <col min="1061" max="1063" customWidth="true" width="11.5703125" collapsed="false"/>
    <col min="1064" max="1064" customWidth="true" width="17.42578125" collapsed="false"/>
    <col min="1065" max="1065" customWidth="true" width="11.5703125" collapsed="false"/>
    <col min="1066" max="1066" bestFit="true" customWidth="true" width="16.5703125" collapsed="false"/>
    <col min="1073" max="1073" bestFit="true" customWidth="true" width="16.42578125" collapsed="false"/>
    <col min="1293" max="1293" customWidth="true" width="3.140625" collapsed="false"/>
    <col min="1294" max="1294" customWidth="true" width="14.28515625" collapsed="false"/>
    <col min="1295" max="1295" bestFit="true" customWidth="true" width="36.28515625" collapsed="false"/>
    <col min="1296" max="1299" customWidth="true" width="11.42578125" collapsed="false"/>
    <col min="1300" max="1300" bestFit="true" customWidth="true" width="20.0" collapsed="false"/>
    <col min="1301" max="1315" customWidth="true" width="11.42578125" collapsed="false"/>
    <col min="1316" max="1316" bestFit="true" customWidth="true" width="13.0" collapsed="false"/>
    <col min="1317" max="1319" customWidth="true" width="11.5703125" collapsed="false"/>
    <col min="1320" max="1320" customWidth="true" width="17.42578125" collapsed="false"/>
    <col min="1321" max="1321" customWidth="true" width="11.5703125" collapsed="false"/>
    <col min="1322" max="1322" bestFit="true" customWidth="true" width="16.5703125" collapsed="false"/>
    <col min="1329" max="1329" bestFit="true" customWidth="true" width="16.42578125" collapsed="false"/>
    <col min="1549" max="1549" customWidth="true" width="3.140625" collapsed="false"/>
    <col min="1550" max="1550" customWidth="true" width="14.28515625" collapsed="false"/>
    <col min="1551" max="1551" bestFit="true" customWidth="true" width="36.28515625" collapsed="false"/>
    <col min="1552" max="1555" customWidth="true" width="11.42578125" collapsed="false"/>
    <col min="1556" max="1556" bestFit="true" customWidth="true" width="20.0" collapsed="false"/>
    <col min="1557" max="1571" customWidth="true" width="11.42578125" collapsed="false"/>
    <col min="1572" max="1572" bestFit="true" customWidth="true" width="13.0" collapsed="false"/>
    <col min="1573" max="1575" customWidth="true" width="11.5703125" collapsed="false"/>
    <col min="1576" max="1576" customWidth="true" width="17.42578125" collapsed="false"/>
    <col min="1577" max="1577" customWidth="true" width="11.5703125" collapsed="false"/>
    <col min="1578" max="1578" bestFit="true" customWidth="true" width="16.5703125" collapsed="false"/>
    <col min="1585" max="1585" bestFit="true" customWidth="true" width="16.42578125" collapsed="false"/>
    <col min="1805" max="1805" customWidth="true" width="3.140625" collapsed="false"/>
    <col min="1806" max="1806" customWidth="true" width="14.28515625" collapsed="false"/>
    <col min="1807" max="1807" bestFit="true" customWidth="true" width="36.28515625" collapsed="false"/>
    <col min="1808" max="1811" customWidth="true" width="11.42578125" collapsed="false"/>
    <col min="1812" max="1812" bestFit="true" customWidth="true" width="20.0" collapsed="false"/>
    <col min="1813" max="1827" customWidth="true" width="11.42578125" collapsed="false"/>
    <col min="1828" max="1828" bestFit="true" customWidth="true" width="13.0" collapsed="false"/>
    <col min="1829" max="1831" customWidth="true" width="11.5703125" collapsed="false"/>
    <col min="1832" max="1832" customWidth="true" width="17.42578125" collapsed="false"/>
    <col min="1833" max="1833" customWidth="true" width="11.5703125" collapsed="false"/>
    <col min="1834" max="1834" bestFit="true" customWidth="true" width="16.5703125" collapsed="false"/>
    <col min="1841" max="1841" bestFit="true" customWidth="true" width="16.42578125" collapsed="false"/>
    <col min="2061" max="2061" customWidth="true" width="3.140625" collapsed="false"/>
    <col min="2062" max="2062" customWidth="true" width="14.28515625" collapsed="false"/>
    <col min="2063" max="2063" bestFit="true" customWidth="true" width="36.28515625" collapsed="false"/>
    <col min="2064" max="2067" customWidth="true" width="11.42578125" collapsed="false"/>
    <col min="2068" max="2068" bestFit="true" customWidth="true" width="20.0" collapsed="false"/>
    <col min="2069" max="2083" customWidth="true" width="11.42578125" collapsed="false"/>
    <col min="2084" max="2084" bestFit="true" customWidth="true" width="13.0" collapsed="false"/>
    <col min="2085" max="2087" customWidth="true" width="11.5703125" collapsed="false"/>
    <col min="2088" max="2088" customWidth="true" width="17.42578125" collapsed="false"/>
    <col min="2089" max="2089" customWidth="true" width="11.5703125" collapsed="false"/>
    <col min="2090" max="2090" bestFit="true" customWidth="true" width="16.5703125" collapsed="false"/>
    <col min="2097" max="2097" bestFit="true" customWidth="true" width="16.42578125" collapsed="false"/>
    <col min="2317" max="2317" customWidth="true" width="3.140625" collapsed="false"/>
    <col min="2318" max="2318" customWidth="true" width="14.28515625" collapsed="false"/>
    <col min="2319" max="2319" bestFit="true" customWidth="true" width="36.28515625" collapsed="false"/>
    <col min="2320" max="2323" customWidth="true" width="11.42578125" collapsed="false"/>
    <col min="2324" max="2324" bestFit="true" customWidth="true" width="20.0" collapsed="false"/>
    <col min="2325" max="2339" customWidth="true" width="11.42578125" collapsed="false"/>
    <col min="2340" max="2340" bestFit="true" customWidth="true" width="13.0" collapsed="false"/>
    <col min="2341" max="2343" customWidth="true" width="11.5703125" collapsed="false"/>
    <col min="2344" max="2344" customWidth="true" width="17.42578125" collapsed="false"/>
    <col min="2345" max="2345" customWidth="true" width="11.5703125" collapsed="false"/>
    <col min="2346" max="2346" bestFit="true" customWidth="true" width="16.5703125" collapsed="false"/>
    <col min="2353" max="2353" bestFit="true" customWidth="true" width="16.42578125" collapsed="false"/>
    <col min="2573" max="2573" customWidth="true" width="3.140625" collapsed="false"/>
    <col min="2574" max="2574" customWidth="true" width="14.28515625" collapsed="false"/>
    <col min="2575" max="2575" bestFit="true" customWidth="true" width="36.28515625" collapsed="false"/>
    <col min="2576" max="2579" customWidth="true" width="11.42578125" collapsed="false"/>
    <col min="2580" max="2580" bestFit="true" customWidth="true" width="20.0" collapsed="false"/>
    <col min="2581" max="2595" customWidth="true" width="11.42578125" collapsed="false"/>
    <col min="2596" max="2596" bestFit="true" customWidth="true" width="13.0" collapsed="false"/>
    <col min="2597" max="2599" customWidth="true" width="11.5703125" collapsed="false"/>
    <col min="2600" max="2600" customWidth="true" width="17.42578125" collapsed="false"/>
    <col min="2601" max="2601" customWidth="true" width="11.5703125" collapsed="false"/>
    <col min="2602" max="2602" bestFit="true" customWidth="true" width="16.5703125" collapsed="false"/>
    <col min="2609" max="2609" bestFit="true" customWidth="true" width="16.42578125" collapsed="false"/>
    <col min="2829" max="2829" customWidth="true" width="3.140625" collapsed="false"/>
    <col min="2830" max="2830" customWidth="true" width="14.28515625" collapsed="false"/>
    <col min="2831" max="2831" bestFit="true" customWidth="true" width="36.28515625" collapsed="false"/>
    <col min="2832" max="2835" customWidth="true" width="11.42578125" collapsed="false"/>
    <col min="2836" max="2836" bestFit="true" customWidth="true" width="20.0" collapsed="false"/>
    <col min="2837" max="2851" customWidth="true" width="11.42578125" collapsed="false"/>
    <col min="2852" max="2852" bestFit="true" customWidth="true" width="13.0" collapsed="false"/>
    <col min="2853" max="2855" customWidth="true" width="11.5703125" collapsed="false"/>
    <col min="2856" max="2856" customWidth="true" width="17.42578125" collapsed="false"/>
    <col min="2857" max="2857" customWidth="true" width="11.5703125" collapsed="false"/>
    <col min="2858" max="2858" bestFit="true" customWidth="true" width="16.5703125" collapsed="false"/>
    <col min="2865" max="2865" bestFit="true" customWidth="true" width="16.42578125" collapsed="false"/>
    <col min="3085" max="3085" customWidth="true" width="3.140625" collapsed="false"/>
    <col min="3086" max="3086" customWidth="true" width="14.28515625" collapsed="false"/>
    <col min="3087" max="3087" bestFit="true" customWidth="true" width="36.28515625" collapsed="false"/>
    <col min="3088" max="3091" customWidth="true" width="11.42578125" collapsed="false"/>
    <col min="3092" max="3092" bestFit="true" customWidth="true" width="20.0" collapsed="false"/>
    <col min="3093" max="3107" customWidth="true" width="11.42578125" collapsed="false"/>
    <col min="3108" max="3108" bestFit="true" customWidth="true" width="13.0" collapsed="false"/>
    <col min="3109" max="3111" customWidth="true" width="11.5703125" collapsed="false"/>
    <col min="3112" max="3112" customWidth="true" width="17.42578125" collapsed="false"/>
    <col min="3113" max="3113" customWidth="true" width="11.5703125" collapsed="false"/>
    <col min="3114" max="3114" bestFit="true" customWidth="true" width="16.5703125" collapsed="false"/>
    <col min="3121" max="3121" bestFit="true" customWidth="true" width="16.42578125" collapsed="false"/>
    <col min="3341" max="3341" customWidth="true" width="3.140625" collapsed="false"/>
    <col min="3342" max="3342" customWidth="true" width="14.28515625" collapsed="false"/>
    <col min="3343" max="3343" bestFit="true" customWidth="true" width="36.28515625" collapsed="false"/>
    <col min="3344" max="3347" customWidth="true" width="11.42578125" collapsed="false"/>
    <col min="3348" max="3348" bestFit="true" customWidth="true" width="20.0" collapsed="false"/>
    <col min="3349" max="3363" customWidth="true" width="11.42578125" collapsed="false"/>
    <col min="3364" max="3364" bestFit="true" customWidth="true" width="13.0" collapsed="false"/>
    <col min="3365" max="3367" customWidth="true" width="11.5703125" collapsed="false"/>
    <col min="3368" max="3368" customWidth="true" width="17.42578125" collapsed="false"/>
    <col min="3369" max="3369" customWidth="true" width="11.5703125" collapsed="false"/>
    <col min="3370" max="3370" bestFit="true" customWidth="true" width="16.5703125" collapsed="false"/>
    <col min="3377" max="3377" bestFit="true" customWidth="true" width="16.42578125" collapsed="false"/>
    <col min="3597" max="3597" customWidth="true" width="3.140625" collapsed="false"/>
    <col min="3598" max="3598" customWidth="true" width="14.28515625" collapsed="false"/>
    <col min="3599" max="3599" bestFit="true" customWidth="true" width="36.28515625" collapsed="false"/>
    <col min="3600" max="3603" customWidth="true" width="11.42578125" collapsed="false"/>
    <col min="3604" max="3604" bestFit="true" customWidth="true" width="20.0" collapsed="false"/>
    <col min="3605" max="3619" customWidth="true" width="11.42578125" collapsed="false"/>
    <col min="3620" max="3620" bestFit="true" customWidth="true" width="13.0" collapsed="false"/>
    <col min="3621" max="3623" customWidth="true" width="11.5703125" collapsed="false"/>
    <col min="3624" max="3624" customWidth="true" width="17.42578125" collapsed="false"/>
    <col min="3625" max="3625" customWidth="true" width="11.5703125" collapsed="false"/>
    <col min="3626" max="3626" bestFit="true" customWidth="true" width="16.5703125" collapsed="false"/>
    <col min="3633" max="3633" bestFit="true" customWidth="true" width="16.42578125" collapsed="false"/>
    <col min="3853" max="3853" customWidth="true" width="3.140625" collapsed="false"/>
    <col min="3854" max="3854" customWidth="true" width="14.28515625" collapsed="false"/>
    <col min="3855" max="3855" bestFit="true" customWidth="true" width="36.28515625" collapsed="false"/>
    <col min="3856" max="3859" customWidth="true" width="11.42578125" collapsed="false"/>
    <col min="3860" max="3860" bestFit="true" customWidth="true" width="20.0" collapsed="false"/>
    <col min="3861" max="3875" customWidth="true" width="11.42578125" collapsed="false"/>
    <col min="3876" max="3876" bestFit="true" customWidth="true" width="13.0" collapsed="false"/>
    <col min="3877" max="3879" customWidth="true" width="11.5703125" collapsed="false"/>
    <col min="3880" max="3880" customWidth="true" width="17.42578125" collapsed="false"/>
    <col min="3881" max="3881" customWidth="true" width="11.5703125" collapsed="false"/>
    <col min="3882" max="3882" bestFit="true" customWidth="true" width="16.5703125" collapsed="false"/>
    <col min="3889" max="3889" bestFit="true" customWidth="true" width="16.42578125" collapsed="false"/>
    <col min="4109" max="4109" customWidth="true" width="3.140625" collapsed="false"/>
    <col min="4110" max="4110" customWidth="true" width="14.28515625" collapsed="false"/>
    <col min="4111" max="4111" bestFit="true" customWidth="true" width="36.28515625" collapsed="false"/>
    <col min="4112" max="4115" customWidth="true" width="11.42578125" collapsed="false"/>
    <col min="4116" max="4116" bestFit="true" customWidth="true" width="20.0" collapsed="false"/>
    <col min="4117" max="4131" customWidth="true" width="11.42578125" collapsed="false"/>
    <col min="4132" max="4132" bestFit="true" customWidth="true" width="13.0" collapsed="false"/>
    <col min="4133" max="4135" customWidth="true" width="11.5703125" collapsed="false"/>
    <col min="4136" max="4136" customWidth="true" width="17.42578125" collapsed="false"/>
    <col min="4137" max="4137" customWidth="true" width="11.5703125" collapsed="false"/>
    <col min="4138" max="4138" bestFit="true" customWidth="true" width="16.5703125" collapsed="false"/>
    <col min="4145" max="4145" bestFit="true" customWidth="true" width="16.42578125" collapsed="false"/>
    <col min="4365" max="4365" customWidth="true" width="3.140625" collapsed="false"/>
    <col min="4366" max="4366" customWidth="true" width="14.28515625" collapsed="false"/>
    <col min="4367" max="4367" bestFit="true" customWidth="true" width="36.28515625" collapsed="false"/>
    <col min="4368" max="4371" customWidth="true" width="11.42578125" collapsed="false"/>
    <col min="4372" max="4372" bestFit="true" customWidth="true" width="20.0" collapsed="false"/>
    <col min="4373" max="4387" customWidth="true" width="11.42578125" collapsed="false"/>
    <col min="4388" max="4388" bestFit="true" customWidth="true" width="13.0" collapsed="false"/>
    <col min="4389" max="4391" customWidth="true" width="11.5703125" collapsed="false"/>
    <col min="4392" max="4392" customWidth="true" width="17.42578125" collapsed="false"/>
    <col min="4393" max="4393" customWidth="true" width="11.5703125" collapsed="false"/>
    <col min="4394" max="4394" bestFit="true" customWidth="true" width="16.5703125" collapsed="false"/>
    <col min="4401" max="4401" bestFit="true" customWidth="true" width="16.42578125" collapsed="false"/>
    <col min="4621" max="4621" customWidth="true" width="3.140625" collapsed="false"/>
    <col min="4622" max="4622" customWidth="true" width="14.28515625" collapsed="false"/>
    <col min="4623" max="4623" bestFit="true" customWidth="true" width="36.28515625" collapsed="false"/>
    <col min="4624" max="4627" customWidth="true" width="11.42578125" collapsed="false"/>
    <col min="4628" max="4628" bestFit="true" customWidth="true" width="20.0" collapsed="false"/>
    <col min="4629" max="4643" customWidth="true" width="11.42578125" collapsed="false"/>
    <col min="4644" max="4644" bestFit="true" customWidth="true" width="13.0" collapsed="false"/>
    <col min="4645" max="4647" customWidth="true" width="11.5703125" collapsed="false"/>
    <col min="4648" max="4648" customWidth="true" width="17.42578125" collapsed="false"/>
    <col min="4649" max="4649" customWidth="true" width="11.5703125" collapsed="false"/>
    <col min="4650" max="4650" bestFit="true" customWidth="true" width="16.5703125" collapsed="false"/>
    <col min="4657" max="4657" bestFit="true" customWidth="true" width="16.42578125" collapsed="false"/>
    <col min="4877" max="4877" customWidth="true" width="3.140625" collapsed="false"/>
    <col min="4878" max="4878" customWidth="true" width="14.28515625" collapsed="false"/>
    <col min="4879" max="4879" bestFit="true" customWidth="true" width="36.28515625" collapsed="false"/>
    <col min="4880" max="4883" customWidth="true" width="11.42578125" collapsed="false"/>
    <col min="4884" max="4884" bestFit="true" customWidth="true" width="20.0" collapsed="false"/>
    <col min="4885" max="4899" customWidth="true" width="11.42578125" collapsed="false"/>
    <col min="4900" max="4900" bestFit="true" customWidth="true" width="13.0" collapsed="false"/>
    <col min="4901" max="4903" customWidth="true" width="11.5703125" collapsed="false"/>
    <col min="4904" max="4904" customWidth="true" width="17.42578125" collapsed="false"/>
    <col min="4905" max="4905" customWidth="true" width="11.5703125" collapsed="false"/>
    <col min="4906" max="4906" bestFit="true" customWidth="true" width="16.5703125" collapsed="false"/>
    <col min="4913" max="4913" bestFit="true" customWidth="true" width="16.42578125" collapsed="false"/>
    <col min="5133" max="5133" customWidth="true" width="3.140625" collapsed="false"/>
    <col min="5134" max="5134" customWidth="true" width="14.28515625" collapsed="false"/>
    <col min="5135" max="5135" bestFit="true" customWidth="true" width="36.28515625" collapsed="false"/>
    <col min="5136" max="5139" customWidth="true" width="11.42578125" collapsed="false"/>
    <col min="5140" max="5140" bestFit="true" customWidth="true" width="20.0" collapsed="false"/>
    <col min="5141" max="5155" customWidth="true" width="11.42578125" collapsed="false"/>
    <col min="5156" max="5156" bestFit="true" customWidth="true" width="13.0" collapsed="false"/>
    <col min="5157" max="5159" customWidth="true" width="11.5703125" collapsed="false"/>
    <col min="5160" max="5160" customWidth="true" width="17.42578125" collapsed="false"/>
    <col min="5161" max="5161" customWidth="true" width="11.5703125" collapsed="false"/>
    <col min="5162" max="5162" bestFit="true" customWidth="true" width="16.5703125" collapsed="false"/>
    <col min="5169" max="5169" bestFit="true" customWidth="true" width="16.42578125" collapsed="false"/>
    <col min="5389" max="5389" customWidth="true" width="3.140625" collapsed="false"/>
    <col min="5390" max="5390" customWidth="true" width="14.28515625" collapsed="false"/>
    <col min="5391" max="5391" bestFit="true" customWidth="true" width="36.28515625" collapsed="false"/>
    <col min="5392" max="5395" customWidth="true" width="11.42578125" collapsed="false"/>
    <col min="5396" max="5396" bestFit="true" customWidth="true" width="20.0" collapsed="false"/>
    <col min="5397" max="5411" customWidth="true" width="11.42578125" collapsed="false"/>
    <col min="5412" max="5412" bestFit="true" customWidth="true" width="13.0" collapsed="false"/>
    <col min="5413" max="5415" customWidth="true" width="11.5703125" collapsed="false"/>
    <col min="5416" max="5416" customWidth="true" width="17.42578125" collapsed="false"/>
    <col min="5417" max="5417" customWidth="true" width="11.5703125" collapsed="false"/>
    <col min="5418" max="5418" bestFit="true" customWidth="true" width="16.5703125" collapsed="false"/>
    <col min="5425" max="5425" bestFit="true" customWidth="true" width="16.42578125" collapsed="false"/>
    <col min="5645" max="5645" customWidth="true" width="3.140625" collapsed="false"/>
    <col min="5646" max="5646" customWidth="true" width="14.28515625" collapsed="false"/>
    <col min="5647" max="5647" bestFit="true" customWidth="true" width="36.28515625" collapsed="false"/>
    <col min="5648" max="5651" customWidth="true" width="11.42578125" collapsed="false"/>
    <col min="5652" max="5652" bestFit="true" customWidth="true" width="20.0" collapsed="false"/>
    <col min="5653" max="5667" customWidth="true" width="11.42578125" collapsed="false"/>
    <col min="5668" max="5668" bestFit="true" customWidth="true" width="13.0" collapsed="false"/>
    <col min="5669" max="5671" customWidth="true" width="11.5703125" collapsed="false"/>
    <col min="5672" max="5672" customWidth="true" width="17.42578125" collapsed="false"/>
    <col min="5673" max="5673" customWidth="true" width="11.5703125" collapsed="false"/>
    <col min="5674" max="5674" bestFit="true" customWidth="true" width="16.5703125" collapsed="false"/>
    <col min="5681" max="5681" bestFit="true" customWidth="true" width="16.42578125" collapsed="false"/>
    <col min="5901" max="5901" customWidth="true" width="3.140625" collapsed="false"/>
    <col min="5902" max="5902" customWidth="true" width="14.28515625" collapsed="false"/>
    <col min="5903" max="5903" bestFit="true" customWidth="true" width="36.28515625" collapsed="false"/>
    <col min="5904" max="5907" customWidth="true" width="11.42578125" collapsed="false"/>
    <col min="5908" max="5908" bestFit="true" customWidth="true" width="20.0" collapsed="false"/>
    <col min="5909" max="5923" customWidth="true" width="11.42578125" collapsed="false"/>
    <col min="5924" max="5924" bestFit="true" customWidth="true" width="13.0" collapsed="false"/>
    <col min="5925" max="5927" customWidth="true" width="11.5703125" collapsed="false"/>
    <col min="5928" max="5928" customWidth="true" width="17.42578125" collapsed="false"/>
    <col min="5929" max="5929" customWidth="true" width="11.5703125" collapsed="false"/>
    <col min="5930" max="5930" bestFit="true" customWidth="true" width="16.5703125" collapsed="false"/>
    <col min="5937" max="5937" bestFit="true" customWidth="true" width="16.42578125" collapsed="false"/>
    <col min="6157" max="6157" customWidth="true" width="3.140625" collapsed="false"/>
    <col min="6158" max="6158" customWidth="true" width="14.28515625" collapsed="false"/>
    <col min="6159" max="6159" bestFit="true" customWidth="true" width="36.28515625" collapsed="false"/>
    <col min="6160" max="6163" customWidth="true" width="11.42578125" collapsed="false"/>
    <col min="6164" max="6164" bestFit="true" customWidth="true" width="20.0" collapsed="false"/>
    <col min="6165" max="6179" customWidth="true" width="11.42578125" collapsed="false"/>
    <col min="6180" max="6180" bestFit="true" customWidth="true" width="13.0" collapsed="false"/>
    <col min="6181" max="6183" customWidth="true" width="11.5703125" collapsed="false"/>
    <col min="6184" max="6184" customWidth="true" width="17.42578125" collapsed="false"/>
    <col min="6185" max="6185" customWidth="true" width="11.5703125" collapsed="false"/>
    <col min="6186" max="6186" bestFit="true" customWidth="true" width="16.5703125" collapsed="false"/>
    <col min="6193" max="6193" bestFit="true" customWidth="true" width="16.42578125" collapsed="false"/>
    <col min="6413" max="6413" customWidth="true" width="3.140625" collapsed="false"/>
    <col min="6414" max="6414" customWidth="true" width="14.28515625" collapsed="false"/>
    <col min="6415" max="6415" bestFit="true" customWidth="true" width="36.28515625" collapsed="false"/>
    <col min="6416" max="6419" customWidth="true" width="11.42578125" collapsed="false"/>
    <col min="6420" max="6420" bestFit="true" customWidth="true" width="20.0" collapsed="false"/>
    <col min="6421" max="6435" customWidth="true" width="11.42578125" collapsed="false"/>
    <col min="6436" max="6436" bestFit="true" customWidth="true" width="13.0" collapsed="false"/>
    <col min="6437" max="6439" customWidth="true" width="11.5703125" collapsed="false"/>
    <col min="6440" max="6440" customWidth="true" width="17.42578125" collapsed="false"/>
    <col min="6441" max="6441" customWidth="true" width="11.5703125" collapsed="false"/>
    <col min="6442" max="6442" bestFit="true" customWidth="true" width="16.5703125" collapsed="false"/>
    <col min="6449" max="6449" bestFit="true" customWidth="true" width="16.42578125" collapsed="false"/>
    <col min="6669" max="6669" customWidth="true" width="3.140625" collapsed="false"/>
    <col min="6670" max="6670" customWidth="true" width="14.28515625" collapsed="false"/>
    <col min="6671" max="6671" bestFit="true" customWidth="true" width="36.28515625" collapsed="false"/>
    <col min="6672" max="6675" customWidth="true" width="11.42578125" collapsed="false"/>
    <col min="6676" max="6676" bestFit="true" customWidth="true" width="20.0" collapsed="false"/>
    <col min="6677" max="6691" customWidth="true" width="11.42578125" collapsed="false"/>
    <col min="6692" max="6692" bestFit="true" customWidth="true" width="13.0" collapsed="false"/>
    <col min="6693" max="6695" customWidth="true" width="11.5703125" collapsed="false"/>
    <col min="6696" max="6696" customWidth="true" width="17.42578125" collapsed="false"/>
    <col min="6697" max="6697" customWidth="true" width="11.5703125" collapsed="false"/>
    <col min="6698" max="6698" bestFit="true" customWidth="true" width="16.5703125" collapsed="false"/>
    <col min="6705" max="6705" bestFit="true" customWidth="true" width="16.42578125" collapsed="false"/>
    <col min="6925" max="6925" customWidth="true" width="3.140625" collapsed="false"/>
    <col min="6926" max="6926" customWidth="true" width="14.28515625" collapsed="false"/>
    <col min="6927" max="6927" bestFit="true" customWidth="true" width="36.28515625" collapsed="false"/>
    <col min="6928" max="6931" customWidth="true" width="11.42578125" collapsed="false"/>
    <col min="6932" max="6932" bestFit="true" customWidth="true" width="20.0" collapsed="false"/>
    <col min="6933" max="6947" customWidth="true" width="11.42578125" collapsed="false"/>
    <col min="6948" max="6948" bestFit="true" customWidth="true" width="13.0" collapsed="false"/>
    <col min="6949" max="6951" customWidth="true" width="11.5703125" collapsed="false"/>
    <col min="6952" max="6952" customWidth="true" width="17.42578125" collapsed="false"/>
    <col min="6953" max="6953" customWidth="true" width="11.5703125" collapsed="false"/>
    <col min="6954" max="6954" bestFit="true" customWidth="true" width="16.5703125" collapsed="false"/>
    <col min="6961" max="6961" bestFit="true" customWidth="true" width="16.42578125" collapsed="false"/>
    <col min="7181" max="7181" customWidth="true" width="3.140625" collapsed="false"/>
    <col min="7182" max="7182" customWidth="true" width="14.28515625" collapsed="false"/>
    <col min="7183" max="7183" bestFit="true" customWidth="true" width="36.28515625" collapsed="false"/>
    <col min="7184" max="7187" customWidth="true" width="11.42578125" collapsed="false"/>
    <col min="7188" max="7188" bestFit="true" customWidth="true" width="20.0" collapsed="false"/>
    <col min="7189" max="7203" customWidth="true" width="11.42578125" collapsed="false"/>
    <col min="7204" max="7204" bestFit="true" customWidth="true" width="13.0" collapsed="false"/>
    <col min="7205" max="7207" customWidth="true" width="11.5703125" collapsed="false"/>
    <col min="7208" max="7208" customWidth="true" width="17.42578125" collapsed="false"/>
    <col min="7209" max="7209" customWidth="true" width="11.5703125" collapsed="false"/>
    <col min="7210" max="7210" bestFit="true" customWidth="true" width="16.5703125" collapsed="false"/>
    <col min="7217" max="7217" bestFit="true" customWidth="true" width="16.42578125" collapsed="false"/>
    <col min="7437" max="7437" customWidth="true" width="3.140625" collapsed="false"/>
    <col min="7438" max="7438" customWidth="true" width="14.28515625" collapsed="false"/>
    <col min="7439" max="7439" bestFit="true" customWidth="true" width="36.28515625" collapsed="false"/>
    <col min="7440" max="7443" customWidth="true" width="11.42578125" collapsed="false"/>
    <col min="7444" max="7444" bestFit="true" customWidth="true" width="20.0" collapsed="false"/>
    <col min="7445" max="7459" customWidth="true" width="11.42578125" collapsed="false"/>
    <col min="7460" max="7460" bestFit="true" customWidth="true" width="13.0" collapsed="false"/>
    <col min="7461" max="7463" customWidth="true" width="11.5703125" collapsed="false"/>
    <col min="7464" max="7464" customWidth="true" width="17.42578125" collapsed="false"/>
    <col min="7465" max="7465" customWidth="true" width="11.5703125" collapsed="false"/>
    <col min="7466" max="7466" bestFit="true" customWidth="true" width="16.5703125" collapsed="false"/>
    <col min="7473" max="7473" bestFit="true" customWidth="true" width="16.42578125" collapsed="false"/>
    <col min="7693" max="7693" customWidth="true" width="3.140625" collapsed="false"/>
    <col min="7694" max="7694" customWidth="true" width="14.28515625" collapsed="false"/>
    <col min="7695" max="7695" bestFit="true" customWidth="true" width="36.28515625" collapsed="false"/>
    <col min="7696" max="7699" customWidth="true" width="11.42578125" collapsed="false"/>
    <col min="7700" max="7700" bestFit="true" customWidth="true" width="20.0" collapsed="false"/>
    <col min="7701" max="7715" customWidth="true" width="11.42578125" collapsed="false"/>
    <col min="7716" max="7716" bestFit="true" customWidth="true" width="13.0" collapsed="false"/>
    <col min="7717" max="7719" customWidth="true" width="11.5703125" collapsed="false"/>
    <col min="7720" max="7720" customWidth="true" width="17.42578125" collapsed="false"/>
    <col min="7721" max="7721" customWidth="true" width="11.5703125" collapsed="false"/>
    <col min="7722" max="7722" bestFit="true" customWidth="true" width="16.5703125" collapsed="false"/>
    <col min="7729" max="7729" bestFit="true" customWidth="true" width="16.42578125" collapsed="false"/>
    <col min="7949" max="7949" customWidth="true" width="3.140625" collapsed="false"/>
    <col min="7950" max="7950" customWidth="true" width="14.28515625" collapsed="false"/>
    <col min="7951" max="7951" bestFit="true" customWidth="true" width="36.28515625" collapsed="false"/>
    <col min="7952" max="7955" customWidth="true" width="11.42578125" collapsed="false"/>
    <col min="7956" max="7956" bestFit="true" customWidth="true" width="20.0" collapsed="false"/>
    <col min="7957" max="7971" customWidth="true" width="11.42578125" collapsed="false"/>
    <col min="7972" max="7972" bestFit="true" customWidth="true" width="13.0" collapsed="false"/>
    <col min="7973" max="7975" customWidth="true" width="11.5703125" collapsed="false"/>
    <col min="7976" max="7976" customWidth="true" width="17.42578125" collapsed="false"/>
    <col min="7977" max="7977" customWidth="true" width="11.5703125" collapsed="false"/>
    <col min="7978" max="7978" bestFit="true" customWidth="true" width="16.5703125" collapsed="false"/>
    <col min="7985" max="7985" bestFit="true" customWidth="true" width="16.42578125" collapsed="false"/>
    <col min="8205" max="8205" customWidth="true" width="3.140625" collapsed="false"/>
    <col min="8206" max="8206" customWidth="true" width="14.28515625" collapsed="false"/>
    <col min="8207" max="8207" bestFit="true" customWidth="true" width="36.28515625" collapsed="false"/>
    <col min="8208" max="8211" customWidth="true" width="11.42578125" collapsed="false"/>
    <col min="8212" max="8212" bestFit="true" customWidth="true" width="20.0" collapsed="false"/>
    <col min="8213" max="8227" customWidth="true" width="11.42578125" collapsed="false"/>
    <col min="8228" max="8228" bestFit="true" customWidth="true" width="13.0" collapsed="false"/>
    <col min="8229" max="8231" customWidth="true" width="11.5703125" collapsed="false"/>
    <col min="8232" max="8232" customWidth="true" width="17.42578125" collapsed="false"/>
    <col min="8233" max="8233" customWidth="true" width="11.5703125" collapsed="false"/>
    <col min="8234" max="8234" bestFit="true" customWidth="true" width="16.5703125" collapsed="false"/>
    <col min="8241" max="8241" bestFit="true" customWidth="true" width="16.42578125" collapsed="false"/>
    <col min="8461" max="8461" customWidth="true" width="3.140625" collapsed="false"/>
    <col min="8462" max="8462" customWidth="true" width="14.28515625" collapsed="false"/>
    <col min="8463" max="8463" bestFit="true" customWidth="true" width="36.28515625" collapsed="false"/>
    <col min="8464" max="8467" customWidth="true" width="11.42578125" collapsed="false"/>
    <col min="8468" max="8468" bestFit="true" customWidth="true" width="20.0" collapsed="false"/>
    <col min="8469" max="8483" customWidth="true" width="11.42578125" collapsed="false"/>
    <col min="8484" max="8484" bestFit="true" customWidth="true" width="13.0" collapsed="false"/>
    <col min="8485" max="8487" customWidth="true" width="11.5703125" collapsed="false"/>
    <col min="8488" max="8488" customWidth="true" width="17.42578125" collapsed="false"/>
    <col min="8489" max="8489" customWidth="true" width="11.5703125" collapsed="false"/>
    <col min="8490" max="8490" bestFit="true" customWidth="true" width="16.5703125" collapsed="false"/>
    <col min="8497" max="8497" bestFit="true" customWidth="true" width="16.42578125" collapsed="false"/>
    <col min="8717" max="8717" customWidth="true" width="3.140625" collapsed="false"/>
    <col min="8718" max="8718" customWidth="true" width="14.28515625" collapsed="false"/>
    <col min="8719" max="8719" bestFit="true" customWidth="true" width="36.28515625" collapsed="false"/>
    <col min="8720" max="8723" customWidth="true" width="11.42578125" collapsed="false"/>
    <col min="8724" max="8724" bestFit="true" customWidth="true" width="20.0" collapsed="false"/>
    <col min="8725" max="8739" customWidth="true" width="11.42578125" collapsed="false"/>
    <col min="8740" max="8740" bestFit="true" customWidth="true" width="13.0" collapsed="false"/>
    <col min="8741" max="8743" customWidth="true" width="11.5703125" collapsed="false"/>
    <col min="8744" max="8744" customWidth="true" width="17.42578125" collapsed="false"/>
    <col min="8745" max="8745" customWidth="true" width="11.5703125" collapsed="false"/>
    <col min="8746" max="8746" bestFit="true" customWidth="true" width="16.5703125" collapsed="false"/>
    <col min="8753" max="8753" bestFit="true" customWidth="true" width="16.42578125" collapsed="false"/>
    <col min="8973" max="8973" customWidth="true" width="3.140625" collapsed="false"/>
    <col min="8974" max="8974" customWidth="true" width="14.28515625" collapsed="false"/>
    <col min="8975" max="8975" bestFit="true" customWidth="true" width="36.28515625" collapsed="false"/>
    <col min="8976" max="8979" customWidth="true" width="11.42578125" collapsed="false"/>
    <col min="8980" max="8980" bestFit="true" customWidth="true" width="20.0" collapsed="false"/>
    <col min="8981" max="8995" customWidth="true" width="11.42578125" collapsed="false"/>
    <col min="8996" max="8996" bestFit="true" customWidth="true" width="13.0" collapsed="false"/>
    <col min="8997" max="8999" customWidth="true" width="11.5703125" collapsed="false"/>
    <col min="9000" max="9000" customWidth="true" width="17.42578125" collapsed="false"/>
    <col min="9001" max="9001" customWidth="true" width="11.5703125" collapsed="false"/>
    <col min="9002" max="9002" bestFit="true" customWidth="true" width="16.5703125" collapsed="false"/>
    <col min="9009" max="9009" bestFit="true" customWidth="true" width="16.42578125" collapsed="false"/>
    <col min="9229" max="9229" customWidth="true" width="3.140625" collapsed="false"/>
    <col min="9230" max="9230" customWidth="true" width="14.28515625" collapsed="false"/>
    <col min="9231" max="9231" bestFit="true" customWidth="true" width="36.28515625" collapsed="false"/>
    <col min="9232" max="9235" customWidth="true" width="11.42578125" collapsed="false"/>
    <col min="9236" max="9236" bestFit="true" customWidth="true" width="20.0" collapsed="false"/>
    <col min="9237" max="9251" customWidth="true" width="11.42578125" collapsed="false"/>
    <col min="9252" max="9252" bestFit="true" customWidth="true" width="13.0" collapsed="false"/>
    <col min="9253" max="9255" customWidth="true" width="11.5703125" collapsed="false"/>
    <col min="9256" max="9256" customWidth="true" width="17.42578125" collapsed="false"/>
    <col min="9257" max="9257" customWidth="true" width="11.5703125" collapsed="false"/>
    <col min="9258" max="9258" bestFit="true" customWidth="true" width="16.5703125" collapsed="false"/>
    <col min="9265" max="9265" bestFit="true" customWidth="true" width="16.42578125" collapsed="false"/>
    <col min="9485" max="9485" customWidth="true" width="3.140625" collapsed="false"/>
    <col min="9486" max="9486" customWidth="true" width="14.28515625" collapsed="false"/>
    <col min="9487" max="9487" bestFit="true" customWidth="true" width="36.28515625" collapsed="false"/>
    <col min="9488" max="9491" customWidth="true" width="11.42578125" collapsed="false"/>
    <col min="9492" max="9492" bestFit="true" customWidth="true" width="20.0" collapsed="false"/>
    <col min="9493" max="9507" customWidth="true" width="11.42578125" collapsed="false"/>
    <col min="9508" max="9508" bestFit="true" customWidth="true" width="13.0" collapsed="false"/>
    <col min="9509" max="9511" customWidth="true" width="11.5703125" collapsed="false"/>
    <col min="9512" max="9512" customWidth="true" width="17.42578125" collapsed="false"/>
    <col min="9513" max="9513" customWidth="true" width="11.5703125" collapsed="false"/>
    <col min="9514" max="9514" bestFit="true" customWidth="true" width="16.5703125" collapsed="false"/>
    <col min="9521" max="9521" bestFit="true" customWidth="true" width="16.42578125" collapsed="false"/>
    <col min="9741" max="9741" customWidth="true" width="3.140625" collapsed="false"/>
    <col min="9742" max="9742" customWidth="true" width="14.28515625" collapsed="false"/>
    <col min="9743" max="9743" bestFit="true" customWidth="true" width="36.28515625" collapsed="false"/>
    <col min="9744" max="9747" customWidth="true" width="11.42578125" collapsed="false"/>
    <col min="9748" max="9748" bestFit="true" customWidth="true" width="20.0" collapsed="false"/>
    <col min="9749" max="9763" customWidth="true" width="11.42578125" collapsed="false"/>
    <col min="9764" max="9764" bestFit="true" customWidth="true" width="13.0" collapsed="false"/>
    <col min="9765" max="9767" customWidth="true" width="11.5703125" collapsed="false"/>
    <col min="9768" max="9768" customWidth="true" width="17.42578125" collapsed="false"/>
    <col min="9769" max="9769" customWidth="true" width="11.5703125" collapsed="false"/>
    <col min="9770" max="9770" bestFit="true" customWidth="true" width="16.5703125" collapsed="false"/>
    <col min="9777" max="9777" bestFit="true" customWidth="true" width="16.42578125" collapsed="false"/>
    <col min="9997" max="9997" customWidth="true" width="3.140625" collapsed="false"/>
    <col min="9998" max="9998" customWidth="true" width="14.28515625" collapsed="false"/>
    <col min="9999" max="9999" bestFit="true" customWidth="true" width="36.28515625" collapsed="false"/>
    <col min="10000" max="10003" customWidth="true" width="11.42578125" collapsed="false"/>
    <col min="10004" max="10004" bestFit="true" customWidth="true" width="20.0" collapsed="false"/>
    <col min="10005" max="10019" customWidth="true" width="11.42578125" collapsed="false"/>
    <col min="10020" max="10020" bestFit="true" customWidth="true" width="13.0" collapsed="false"/>
    <col min="10021" max="10023" customWidth="true" width="11.5703125" collapsed="false"/>
    <col min="10024" max="10024" customWidth="true" width="17.42578125" collapsed="false"/>
    <col min="10025" max="10025" customWidth="true" width="11.5703125" collapsed="false"/>
    <col min="10026" max="10026" bestFit="true" customWidth="true" width="16.5703125" collapsed="false"/>
    <col min="10033" max="10033" bestFit="true" customWidth="true" width="16.42578125" collapsed="false"/>
    <col min="10253" max="10253" customWidth="true" width="3.140625" collapsed="false"/>
    <col min="10254" max="10254" customWidth="true" width="14.28515625" collapsed="false"/>
    <col min="10255" max="10255" bestFit="true" customWidth="true" width="36.28515625" collapsed="false"/>
    <col min="10256" max="10259" customWidth="true" width="11.42578125" collapsed="false"/>
    <col min="10260" max="10260" bestFit="true" customWidth="true" width="20.0" collapsed="false"/>
    <col min="10261" max="10275" customWidth="true" width="11.42578125" collapsed="false"/>
    <col min="10276" max="10276" bestFit="true" customWidth="true" width="13.0" collapsed="false"/>
    <col min="10277" max="10279" customWidth="true" width="11.5703125" collapsed="false"/>
    <col min="10280" max="10280" customWidth="true" width="17.42578125" collapsed="false"/>
    <col min="10281" max="10281" customWidth="true" width="11.5703125" collapsed="false"/>
    <col min="10282" max="10282" bestFit="true" customWidth="true" width="16.5703125" collapsed="false"/>
    <col min="10289" max="10289" bestFit="true" customWidth="true" width="16.42578125" collapsed="false"/>
    <col min="10509" max="10509" customWidth="true" width="3.140625" collapsed="false"/>
    <col min="10510" max="10510" customWidth="true" width="14.28515625" collapsed="false"/>
    <col min="10511" max="10511" bestFit="true" customWidth="true" width="36.28515625" collapsed="false"/>
    <col min="10512" max="10515" customWidth="true" width="11.42578125" collapsed="false"/>
    <col min="10516" max="10516" bestFit="true" customWidth="true" width="20.0" collapsed="false"/>
    <col min="10517" max="10531" customWidth="true" width="11.42578125" collapsed="false"/>
    <col min="10532" max="10532" bestFit="true" customWidth="true" width="13.0" collapsed="false"/>
    <col min="10533" max="10535" customWidth="true" width="11.5703125" collapsed="false"/>
    <col min="10536" max="10536" customWidth="true" width="17.42578125" collapsed="false"/>
    <col min="10537" max="10537" customWidth="true" width="11.5703125" collapsed="false"/>
    <col min="10538" max="10538" bestFit="true" customWidth="true" width="16.5703125" collapsed="false"/>
    <col min="10545" max="10545" bestFit="true" customWidth="true" width="16.42578125" collapsed="false"/>
    <col min="10765" max="10765" customWidth="true" width="3.140625" collapsed="false"/>
    <col min="10766" max="10766" customWidth="true" width="14.28515625" collapsed="false"/>
    <col min="10767" max="10767" bestFit="true" customWidth="true" width="36.28515625" collapsed="false"/>
    <col min="10768" max="10771" customWidth="true" width="11.42578125" collapsed="false"/>
    <col min="10772" max="10772" bestFit="true" customWidth="true" width="20.0" collapsed="false"/>
    <col min="10773" max="10787" customWidth="true" width="11.42578125" collapsed="false"/>
    <col min="10788" max="10788" bestFit="true" customWidth="true" width="13.0" collapsed="false"/>
    <col min="10789" max="10791" customWidth="true" width="11.5703125" collapsed="false"/>
    <col min="10792" max="10792" customWidth="true" width="17.42578125" collapsed="false"/>
    <col min="10793" max="10793" customWidth="true" width="11.5703125" collapsed="false"/>
    <col min="10794" max="10794" bestFit="true" customWidth="true" width="16.5703125" collapsed="false"/>
    <col min="10801" max="10801" bestFit="true" customWidth="true" width="16.42578125" collapsed="false"/>
    <col min="11021" max="11021" customWidth="true" width="3.140625" collapsed="false"/>
    <col min="11022" max="11022" customWidth="true" width="14.28515625" collapsed="false"/>
    <col min="11023" max="11023" bestFit="true" customWidth="true" width="36.28515625" collapsed="false"/>
    <col min="11024" max="11027" customWidth="true" width="11.42578125" collapsed="false"/>
    <col min="11028" max="11028" bestFit="true" customWidth="true" width="20.0" collapsed="false"/>
    <col min="11029" max="11043" customWidth="true" width="11.42578125" collapsed="false"/>
    <col min="11044" max="11044" bestFit="true" customWidth="true" width="13.0" collapsed="false"/>
    <col min="11045" max="11047" customWidth="true" width="11.5703125" collapsed="false"/>
    <col min="11048" max="11048" customWidth="true" width="17.42578125" collapsed="false"/>
    <col min="11049" max="11049" customWidth="true" width="11.5703125" collapsed="false"/>
    <col min="11050" max="11050" bestFit="true" customWidth="true" width="16.5703125" collapsed="false"/>
    <col min="11057" max="11057" bestFit="true" customWidth="true" width="16.42578125" collapsed="false"/>
    <col min="11277" max="11277" customWidth="true" width="3.140625" collapsed="false"/>
    <col min="11278" max="11278" customWidth="true" width="14.28515625" collapsed="false"/>
    <col min="11279" max="11279" bestFit="true" customWidth="true" width="36.28515625" collapsed="false"/>
    <col min="11280" max="11283" customWidth="true" width="11.42578125" collapsed="false"/>
    <col min="11284" max="11284" bestFit="true" customWidth="true" width="20.0" collapsed="false"/>
    <col min="11285" max="11299" customWidth="true" width="11.42578125" collapsed="false"/>
    <col min="11300" max="11300" bestFit="true" customWidth="true" width="13.0" collapsed="false"/>
    <col min="11301" max="11303" customWidth="true" width="11.5703125" collapsed="false"/>
    <col min="11304" max="11304" customWidth="true" width="17.42578125" collapsed="false"/>
    <col min="11305" max="11305" customWidth="true" width="11.5703125" collapsed="false"/>
    <col min="11306" max="11306" bestFit="true" customWidth="true" width="16.5703125" collapsed="false"/>
    <col min="11313" max="11313" bestFit="true" customWidth="true" width="16.42578125" collapsed="false"/>
    <col min="11533" max="11533" customWidth="true" width="3.140625" collapsed="false"/>
    <col min="11534" max="11534" customWidth="true" width="14.28515625" collapsed="false"/>
    <col min="11535" max="11535" bestFit="true" customWidth="true" width="36.28515625" collapsed="false"/>
    <col min="11536" max="11539" customWidth="true" width="11.42578125" collapsed="false"/>
    <col min="11540" max="11540" bestFit="true" customWidth="true" width="20.0" collapsed="false"/>
    <col min="11541" max="11555" customWidth="true" width="11.42578125" collapsed="false"/>
    <col min="11556" max="11556" bestFit="true" customWidth="true" width="13.0" collapsed="false"/>
    <col min="11557" max="11559" customWidth="true" width="11.5703125" collapsed="false"/>
    <col min="11560" max="11560" customWidth="true" width="17.42578125" collapsed="false"/>
    <col min="11561" max="11561" customWidth="true" width="11.5703125" collapsed="false"/>
    <col min="11562" max="11562" bestFit="true" customWidth="true" width="16.5703125" collapsed="false"/>
    <col min="11569" max="11569" bestFit="true" customWidth="true" width="16.42578125" collapsed="false"/>
    <col min="11789" max="11789" customWidth="true" width="3.140625" collapsed="false"/>
    <col min="11790" max="11790" customWidth="true" width="14.28515625" collapsed="false"/>
    <col min="11791" max="11791" bestFit="true" customWidth="true" width="36.28515625" collapsed="false"/>
    <col min="11792" max="11795" customWidth="true" width="11.42578125" collapsed="false"/>
    <col min="11796" max="11796" bestFit="true" customWidth="true" width="20.0" collapsed="false"/>
    <col min="11797" max="11811" customWidth="true" width="11.42578125" collapsed="false"/>
    <col min="11812" max="11812" bestFit="true" customWidth="true" width="13.0" collapsed="false"/>
    <col min="11813" max="11815" customWidth="true" width="11.5703125" collapsed="false"/>
    <col min="11816" max="11816" customWidth="true" width="17.42578125" collapsed="false"/>
    <col min="11817" max="11817" customWidth="true" width="11.5703125" collapsed="false"/>
    <col min="11818" max="11818" bestFit="true" customWidth="true" width="16.5703125" collapsed="false"/>
    <col min="11825" max="11825" bestFit="true" customWidth="true" width="16.42578125" collapsed="false"/>
    <col min="12045" max="12045" customWidth="true" width="3.140625" collapsed="false"/>
    <col min="12046" max="12046" customWidth="true" width="14.28515625" collapsed="false"/>
    <col min="12047" max="12047" bestFit="true" customWidth="true" width="36.28515625" collapsed="false"/>
    <col min="12048" max="12051" customWidth="true" width="11.42578125" collapsed="false"/>
    <col min="12052" max="12052" bestFit="true" customWidth="true" width="20.0" collapsed="false"/>
    <col min="12053" max="12067" customWidth="true" width="11.42578125" collapsed="false"/>
    <col min="12068" max="12068" bestFit="true" customWidth="true" width="13.0" collapsed="false"/>
    <col min="12069" max="12071" customWidth="true" width="11.5703125" collapsed="false"/>
    <col min="12072" max="12072" customWidth="true" width="17.42578125" collapsed="false"/>
    <col min="12073" max="12073" customWidth="true" width="11.5703125" collapsed="false"/>
    <col min="12074" max="12074" bestFit="true" customWidth="true" width="16.5703125" collapsed="false"/>
    <col min="12081" max="12081" bestFit="true" customWidth="true" width="16.42578125" collapsed="false"/>
    <col min="12301" max="12301" customWidth="true" width="3.140625" collapsed="false"/>
    <col min="12302" max="12302" customWidth="true" width="14.28515625" collapsed="false"/>
    <col min="12303" max="12303" bestFit="true" customWidth="true" width="36.28515625" collapsed="false"/>
    <col min="12304" max="12307" customWidth="true" width="11.42578125" collapsed="false"/>
    <col min="12308" max="12308" bestFit="true" customWidth="true" width="20.0" collapsed="false"/>
    <col min="12309" max="12323" customWidth="true" width="11.42578125" collapsed="false"/>
    <col min="12324" max="12324" bestFit="true" customWidth="true" width="13.0" collapsed="false"/>
    <col min="12325" max="12327" customWidth="true" width="11.5703125" collapsed="false"/>
    <col min="12328" max="12328" customWidth="true" width="17.42578125" collapsed="false"/>
    <col min="12329" max="12329" customWidth="true" width="11.5703125" collapsed="false"/>
    <col min="12330" max="12330" bestFit="true" customWidth="true" width="16.5703125" collapsed="false"/>
    <col min="12337" max="12337" bestFit="true" customWidth="true" width="16.42578125" collapsed="false"/>
    <col min="12557" max="12557" customWidth="true" width="3.140625" collapsed="false"/>
    <col min="12558" max="12558" customWidth="true" width="14.28515625" collapsed="false"/>
    <col min="12559" max="12559" bestFit="true" customWidth="true" width="36.28515625" collapsed="false"/>
    <col min="12560" max="12563" customWidth="true" width="11.42578125" collapsed="false"/>
    <col min="12564" max="12564" bestFit="true" customWidth="true" width="20.0" collapsed="false"/>
    <col min="12565" max="12579" customWidth="true" width="11.42578125" collapsed="false"/>
    <col min="12580" max="12580" bestFit="true" customWidth="true" width="13.0" collapsed="false"/>
    <col min="12581" max="12583" customWidth="true" width="11.5703125" collapsed="false"/>
    <col min="12584" max="12584" customWidth="true" width="17.42578125" collapsed="false"/>
    <col min="12585" max="12585" customWidth="true" width="11.5703125" collapsed="false"/>
    <col min="12586" max="12586" bestFit="true" customWidth="true" width="16.5703125" collapsed="false"/>
    <col min="12593" max="12593" bestFit="true" customWidth="true" width="16.42578125" collapsed="false"/>
    <col min="12813" max="12813" customWidth="true" width="3.140625" collapsed="false"/>
    <col min="12814" max="12814" customWidth="true" width="14.28515625" collapsed="false"/>
    <col min="12815" max="12815" bestFit="true" customWidth="true" width="36.28515625" collapsed="false"/>
    <col min="12816" max="12819" customWidth="true" width="11.42578125" collapsed="false"/>
    <col min="12820" max="12820" bestFit="true" customWidth="true" width="20.0" collapsed="false"/>
    <col min="12821" max="12835" customWidth="true" width="11.42578125" collapsed="false"/>
    <col min="12836" max="12836" bestFit="true" customWidth="true" width="13.0" collapsed="false"/>
    <col min="12837" max="12839" customWidth="true" width="11.5703125" collapsed="false"/>
    <col min="12840" max="12840" customWidth="true" width="17.42578125" collapsed="false"/>
    <col min="12841" max="12841" customWidth="true" width="11.5703125" collapsed="false"/>
    <col min="12842" max="12842" bestFit="true" customWidth="true" width="16.5703125" collapsed="false"/>
    <col min="12849" max="12849" bestFit="true" customWidth="true" width="16.42578125" collapsed="false"/>
    <col min="13069" max="13069" customWidth="true" width="3.140625" collapsed="false"/>
    <col min="13070" max="13070" customWidth="true" width="14.28515625" collapsed="false"/>
    <col min="13071" max="13071" bestFit="true" customWidth="true" width="36.28515625" collapsed="false"/>
    <col min="13072" max="13075" customWidth="true" width="11.42578125" collapsed="false"/>
    <col min="13076" max="13076" bestFit="true" customWidth="true" width="20.0" collapsed="false"/>
    <col min="13077" max="13091" customWidth="true" width="11.42578125" collapsed="false"/>
    <col min="13092" max="13092" bestFit="true" customWidth="true" width="13.0" collapsed="false"/>
    <col min="13093" max="13095" customWidth="true" width="11.5703125" collapsed="false"/>
    <col min="13096" max="13096" customWidth="true" width="17.42578125" collapsed="false"/>
    <col min="13097" max="13097" customWidth="true" width="11.5703125" collapsed="false"/>
    <col min="13098" max="13098" bestFit="true" customWidth="true" width="16.5703125" collapsed="false"/>
    <col min="13105" max="13105" bestFit="true" customWidth="true" width="16.42578125" collapsed="false"/>
    <col min="13325" max="13325" customWidth="true" width="3.140625" collapsed="false"/>
    <col min="13326" max="13326" customWidth="true" width="14.28515625" collapsed="false"/>
    <col min="13327" max="13327" bestFit="true" customWidth="true" width="36.28515625" collapsed="false"/>
    <col min="13328" max="13331" customWidth="true" width="11.42578125" collapsed="false"/>
    <col min="13332" max="13332" bestFit="true" customWidth="true" width="20.0" collapsed="false"/>
    <col min="13333" max="13347" customWidth="true" width="11.42578125" collapsed="false"/>
    <col min="13348" max="13348" bestFit="true" customWidth="true" width="13.0" collapsed="false"/>
    <col min="13349" max="13351" customWidth="true" width="11.5703125" collapsed="false"/>
    <col min="13352" max="13352" customWidth="true" width="17.42578125" collapsed="false"/>
    <col min="13353" max="13353" customWidth="true" width="11.5703125" collapsed="false"/>
    <col min="13354" max="13354" bestFit="true" customWidth="true" width="16.5703125" collapsed="false"/>
    <col min="13361" max="13361" bestFit="true" customWidth="true" width="16.42578125" collapsed="false"/>
    <col min="13581" max="13581" customWidth="true" width="3.140625" collapsed="false"/>
    <col min="13582" max="13582" customWidth="true" width="14.28515625" collapsed="false"/>
    <col min="13583" max="13583" bestFit="true" customWidth="true" width="36.28515625" collapsed="false"/>
    <col min="13584" max="13587" customWidth="true" width="11.42578125" collapsed="false"/>
    <col min="13588" max="13588" bestFit="true" customWidth="true" width="20.0" collapsed="false"/>
    <col min="13589" max="13603" customWidth="true" width="11.42578125" collapsed="false"/>
    <col min="13604" max="13604" bestFit="true" customWidth="true" width="13.0" collapsed="false"/>
    <col min="13605" max="13607" customWidth="true" width="11.5703125" collapsed="false"/>
    <col min="13608" max="13608" customWidth="true" width="17.42578125" collapsed="false"/>
    <col min="13609" max="13609" customWidth="true" width="11.5703125" collapsed="false"/>
    <col min="13610" max="13610" bestFit="true" customWidth="true" width="16.5703125" collapsed="false"/>
    <col min="13617" max="13617" bestFit="true" customWidth="true" width="16.42578125" collapsed="false"/>
    <col min="13837" max="13837" customWidth="true" width="3.140625" collapsed="false"/>
    <col min="13838" max="13838" customWidth="true" width="14.28515625" collapsed="false"/>
    <col min="13839" max="13839" bestFit="true" customWidth="true" width="36.28515625" collapsed="false"/>
    <col min="13840" max="13843" customWidth="true" width="11.42578125" collapsed="false"/>
    <col min="13844" max="13844" bestFit="true" customWidth="true" width="20.0" collapsed="false"/>
    <col min="13845" max="13859" customWidth="true" width="11.42578125" collapsed="false"/>
    <col min="13860" max="13860" bestFit="true" customWidth="true" width="13.0" collapsed="false"/>
    <col min="13861" max="13863" customWidth="true" width="11.5703125" collapsed="false"/>
    <col min="13864" max="13864" customWidth="true" width="17.42578125" collapsed="false"/>
    <col min="13865" max="13865" customWidth="true" width="11.5703125" collapsed="false"/>
    <col min="13866" max="13866" bestFit="true" customWidth="true" width="16.5703125" collapsed="false"/>
    <col min="13873" max="13873" bestFit="true" customWidth="true" width="16.42578125" collapsed="false"/>
    <col min="14093" max="14093" customWidth="true" width="3.140625" collapsed="false"/>
    <col min="14094" max="14094" customWidth="true" width="14.28515625" collapsed="false"/>
    <col min="14095" max="14095" bestFit="true" customWidth="true" width="36.28515625" collapsed="false"/>
    <col min="14096" max="14099" customWidth="true" width="11.42578125" collapsed="false"/>
    <col min="14100" max="14100" bestFit="true" customWidth="true" width="20.0" collapsed="false"/>
    <col min="14101" max="14115" customWidth="true" width="11.42578125" collapsed="false"/>
    <col min="14116" max="14116" bestFit="true" customWidth="true" width="13.0" collapsed="false"/>
    <col min="14117" max="14119" customWidth="true" width="11.5703125" collapsed="false"/>
    <col min="14120" max="14120" customWidth="true" width="17.42578125" collapsed="false"/>
    <col min="14121" max="14121" customWidth="true" width="11.5703125" collapsed="false"/>
    <col min="14122" max="14122" bestFit="true" customWidth="true" width="16.5703125" collapsed="false"/>
    <col min="14129" max="14129" bestFit="true" customWidth="true" width="16.42578125" collapsed="false"/>
    <col min="14349" max="14349" customWidth="true" width="3.140625" collapsed="false"/>
    <col min="14350" max="14350" customWidth="true" width="14.28515625" collapsed="false"/>
    <col min="14351" max="14351" bestFit="true" customWidth="true" width="36.28515625" collapsed="false"/>
    <col min="14352" max="14355" customWidth="true" width="11.42578125" collapsed="false"/>
    <col min="14356" max="14356" bestFit="true" customWidth="true" width="20.0" collapsed="false"/>
    <col min="14357" max="14371" customWidth="true" width="11.42578125" collapsed="false"/>
    <col min="14372" max="14372" bestFit="true" customWidth="true" width="13.0" collapsed="false"/>
    <col min="14373" max="14375" customWidth="true" width="11.5703125" collapsed="false"/>
    <col min="14376" max="14376" customWidth="true" width="17.42578125" collapsed="false"/>
    <col min="14377" max="14377" customWidth="true" width="11.5703125" collapsed="false"/>
    <col min="14378" max="14378" bestFit="true" customWidth="true" width="16.5703125" collapsed="false"/>
    <col min="14385" max="14385" bestFit="true" customWidth="true" width="16.42578125" collapsed="false"/>
    <col min="14605" max="14605" customWidth="true" width="3.140625" collapsed="false"/>
    <col min="14606" max="14606" customWidth="true" width="14.28515625" collapsed="false"/>
    <col min="14607" max="14607" bestFit="true" customWidth="true" width="36.28515625" collapsed="false"/>
    <col min="14608" max="14611" customWidth="true" width="11.42578125" collapsed="false"/>
    <col min="14612" max="14612" bestFit="true" customWidth="true" width="20.0" collapsed="false"/>
    <col min="14613" max="14627" customWidth="true" width="11.42578125" collapsed="false"/>
    <col min="14628" max="14628" bestFit="true" customWidth="true" width="13.0" collapsed="false"/>
    <col min="14629" max="14631" customWidth="true" width="11.5703125" collapsed="false"/>
    <col min="14632" max="14632" customWidth="true" width="17.42578125" collapsed="false"/>
    <col min="14633" max="14633" customWidth="true" width="11.5703125" collapsed="false"/>
    <col min="14634" max="14634" bestFit="true" customWidth="true" width="16.5703125" collapsed="false"/>
    <col min="14641" max="14641" bestFit="true" customWidth="true" width="16.42578125" collapsed="false"/>
    <col min="14861" max="14861" customWidth="true" width="3.140625" collapsed="false"/>
    <col min="14862" max="14862" customWidth="true" width="14.28515625" collapsed="false"/>
    <col min="14863" max="14863" bestFit="true" customWidth="true" width="36.28515625" collapsed="false"/>
    <col min="14864" max="14867" customWidth="true" width="11.42578125" collapsed="false"/>
    <col min="14868" max="14868" bestFit="true" customWidth="true" width="20.0" collapsed="false"/>
    <col min="14869" max="14883" customWidth="true" width="11.42578125" collapsed="false"/>
    <col min="14884" max="14884" bestFit="true" customWidth="true" width="13.0" collapsed="false"/>
    <col min="14885" max="14887" customWidth="true" width="11.5703125" collapsed="false"/>
    <col min="14888" max="14888" customWidth="true" width="17.42578125" collapsed="false"/>
    <col min="14889" max="14889" customWidth="true" width="11.5703125" collapsed="false"/>
    <col min="14890" max="14890" bestFit="true" customWidth="true" width="16.5703125" collapsed="false"/>
    <col min="14897" max="14897" bestFit="true" customWidth="true" width="16.42578125" collapsed="false"/>
    <col min="15117" max="15117" customWidth="true" width="3.140625" collapsed="false"/>
    <col min="15118" max="15118" customWidth="true" width="14.28515625" collapsed="false"/>
    <col min="15119" max="15119" bestFit="true" customWidth="true" width="36.28515625" collapsed="false"/>
    <col min="15120" max="15123" customWidth="true" width="11.42578125" collapsed="false"/>
    <col min="15124" max="15124" bestFit="true" customWidth="true" width="20.0" collapsed="false"/>
    <col min="15125" max="15139" customWidth="true" width="11.42578125" collapsed="false"/>
    <col min="15140" max="15140" bestFit="true" customWidth="true" width="13.0" collapsed="false"/>
    <col min="15141" max="15143" customWidth="true" width="11.5703125" collapsed="false"/>
    <col min="15144" max="15144" customWidth="true" width="17.42578125" collapsed="false"/>
    <col min="15145" max="15145" customWidth="true" width="11.5703125" collapsed="false"/>
    <col min="15146" max="15146" bestFit="true" customWidth="true" width="16.5703125" collapsed="false"/>
    <col min="15153" max="15153" bestFit="true" customWidth="true" width="16.42578125" collapsed="false"/>
    <col min="15373" max="15373" customWidth="true" width="3.140625" collapsed="false"/>
    <col min="15374" max="15374" customWidth="true" width="14.28515625" collapsed="false"/>
    <col min="15375" max="15375" bestFit="true" customWidth="true" width="36.28515625" collapsed="false"/>
    <col min="15376" max="15379" customWidth="true" width="11.42578125" collapsed="false"/>
    <col min="15380" max="15380" bestFit="true" customWidth="true" width="20.0" collapsed="false"/>
    <col min="15381" max="15395" customWidth="true" width="11.42578125" collapsed="false"/>
    <col min="15396" max="15396" bestFit="true" customWidth="true" width="13.0" collapsed="false"/>
    <col min="15397" max="15399" customWidth="true" width="11.5703125" collapsed="false"/>
    <col min="15400" max="15400" customWidth="true" width="17.42578125" collapsed="false"/>
    <col min="15401" max="15401" customWidth="true" width="11.5703125" collapsed="false"/>
    <col min="15402" max="15402" bestFit="true" customWidth="true" width="16.5703125" collapsed="false"/>
    <col min="15409" max="15409" bestFit="true" customWidth="true" width="16.42578125" collapsed="false"/>
    <col min="15629" max="15629" customWidth="true" width="3.140625" collapsed="false"/>
    <col min="15630" max="15630" customWidth="true" width="14.28515625" collapsed="false"/>
    <col min="15631" max="15631" bestFit="true" customWidth="true" width="36.28515625" collapsed="false"/>
    <col min="15632" max="15635" customWidth="true" width="11.42578125" collapsed="false"/>
    <col min="15636" max="15636" bestFit="true" customWidth="true" width="20.0" collapsed="false"/>
    <col min="15637" max="15651" customWidth="true" width="11.42578125" collapsed="false"/>
    <col min="15652" max="15652" bestFit="true" customWidth="true" width="13.0" collapsed="false"/>
    <col min="15653" max="15655" customWidth="true" width="11.5703125" collapsed="false"/>
    <col min="15656" max="15656" customWidth="true" width="17.42578125" collapsed="false"/>
    <col min="15657" max="15657" customWidth="true" width="11.5703125" collapsed="false"/>
    <col min="15658" max="15658" bestFit="true" customWidth="true" width="16.5703125" collapsed="false"/>
    <col min="15665" max="15665" bestFit="true" customWidth="true" width="16.42578125" collapsed="false"/>
    <col min="15885" max="15885" customWidth="true" width="3.140625" collapsed="false"/>
    <col min="15886" max="15886" customWidth="true" width="14.28515625" collapsed="false"/>
    <col min="15887" max="15887" bestFit="true" customWidth="true" width="36.28515625" collapsed="false"/>
    <col min="15888" max="15891" customWidth="true" width="11.42578125" collapsed="false"/>
    <col min="15892" max="15892" bestFit="true" customWidth="true" width="20.0" collapsed="false"/>
    <col min="15893" max="15907" customWidth="true" width="11.42578125" collapsed="false"/>
    <col min="15908" max="15908" bestFit="true" customWidth="true" width="13.0" collapsed="false"/>
    <col min="15909" max="15911" customWidth="true" width="11.5703125" collapsed="false"/>
    <col min="15912" max="15912" customWidth="true" width="17.42578125" collapsed="false"/>
    <col min="15913" max="15913" customWidth="true" width="11.5703125" collapsed="false"/>
    <col min="15914" max="15914" bestFit="true" customWidth="true" width="16.5703125" collapsed="false"/>
    <col min="15921" max="15921" bestFit="true" customWidth="true" width="16.42578125" collapsed="false"/>
    <col min="16141" max="16141" customWidth="true" width="3.140625" collapsed="false"/>
    <col min="16142" max="16142" customWidth="true" width="14.28515625" collapsed="false"/>
    <col min="16143" max="16143" bestFit="true" customWidth="true" width="36.28515625" collapsed="false"/>
    <col min="16144" max="16147" customWidth="true" width="11.42578125" collapsed="false"/>
    <col min="16148" max="16148" bestFit="true" customWidth="true" width="20.0" collapsed="false"/>
    <col min="16149" max="16163" customWidth="true" width="11.42578125" collapsed="false"/>
    <col min="16164" max="16164" bestFit="true" customWidth="true" width="13.0" collapsed="false"/>
    <col min="16165" max="16167" customWidth="true" width="11.5703125" collapsed="false"/>
    <col min="16168" max="16168" customWidth="true" width="17.42578125" collapsed="false"/>
    <col min="16169" max="16169" customWidth="true" width="11.5703125" collapsed="false"/>
    <col min="16170" max="16170" bestFit="true" customWidth="true" width="16.5703125" collapsed="false"/>
    <col min="16177" max="16177" bestFit="true" customWidth="true" width="16.42578125" collapsed="false"/>
  </cols>
  <sheetData>
    <row r="1" spans="1:87" ht="15.75">
      <c r="A1" s="1"/>
      <c r="B1" s="1"/>
      <c r="C1" s="2"/>
      <c r="D1" s="2"/>
      <c r="E1" s="2"/>
      <c r="F1" s="2"/>
      <c r="G1" s="2"/>
      <c r="H1" s="243"/>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44"/>
      <c r="AO1" s="2"/>
      <c r="AP1" s="2"/>
      <c r="AQ1" s="2"/>
      <c r="AR1" s="2"/>
      <c r="AS1" s="2"/>
      <c r="AT1" s="2"/>
      <c r="AU1" s="2"/>
    </row>
    <row r="2" spans="1:87" ht="15.75">
      <c r="A2" s="1"/>
      <c r="B2" s="1"/>
      <c r="C2" s="2"/>
      <c r="D2" s="2"/>
      <c r="E2" s="2"/>
      <c r="F2" s="2"/>
      <c r="G2" s="2"/>
      <c r="H2" s="243"/>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44"/>
      <c r="AO2" s="2"/>
      <c r="AP2" s="2"/>
      <c r="AQ2" s="2"/>
      <c r="AR2" s="2"/>
      <c r="AS2" s="2"/>
      <c r="AT2" s="2"/>
      <c r="AU2" s="2"/>
    </row>
    <row r="3" spans="1:87" ht="15.75">
      <c r="A3" s="1"/>
      <c r="B3" s="1"/>
      <c r="C3" s="2"/>
      <c r="D3" s="2"/>
      <c r="E3" s="2"/>
      <c r="F3" s="2"/>
      <c r="G3" s="2"/>
      <c r="H3" s="243"/>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44"/>
      <c r="AO3" s="2"/>
      <c r="AP3" s="2"/>
      <c r="AQ3" s="2"/>
      <c r="AR3" s="2"/>
      <c r="AS3" s="2"/>
      <c r="AT3" s="2"/>
      <c r="AU3" s="2"/>
    </row>
    <row r="4" spans="1:87">
      <c r="A4" s="2"/>
      <c r="D4" s="2"/>
      <c r="E4" s="2"/>
      <c r="F4" s="2"/>
      <c r="G4" s="2"/>
      <c r="H4" s="243"/>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44"/>
      <c r="AO4" s="2"/>
      <c r="AP4" s="2"/>
      <c r="AQ4" s="2"/>
      <c r="AR4" s="2"/>
      <c r="AS4" s="2"/>
      <c r="AT4" s="2"/>
      <c r="AU4" s="2"/>
    </row>
    <row r="5" spans="1:87" ht="21.75" thickBot="1">
      <c r="B5" s="282" t="s">
        <v>66</v>
      </c>
      <c r="C5" s="282"/>
    </row>
    <row r="6" spans="1:87" s="9" customFormat="1" ht="16.5" thickBot="1">
      <c r="C6" s="10"/>
      <c r="D6" s="288">
        <v>2003</v>
      </c>
      <c r="E6" s="289"/>
      <c r="F6" s="289"/>
      <c r="G6" s="290"/>
      <c r="H6" s="288">
        <v>2004</v>
      </c>
      <c r="I6" s="289"/>
      <c r="J6" s="289"/>
      <c r="K6" s="290"/>
      <c r="L6" s="288">
        <v>2005</v>
      </c>
      <c r="M6" s="289"/>
      <c r="N6" s="289"/>
      <c r="O6" s="290"/>
      <c r="P6" s="288">
        <v>2006</v>
      </c>
      <c r="Q6" s="289"/>
      <c r="R6" s="289"/>
      <c r="S6" s="290"/>
      <c r="T6" s="288">
        <v>2007</v>
      </c>
      <c r="U6" s="289"/>
      <c r="V6" s="289"/>
      <c r="W6" s="290"/>
      <c r="X6" s="288">
        <v>2008</v>
      </c>
      <c r="Y6" s="289"/>
      <c r="Z6" s="289"/>
      <c r="AA6" s="290"/>
      <c r="AB6" s="288">
        <v>2009</v>
      </c>
      <c r="AC6" s="289"/>
      <c r="AD6" s="289"/>
      <c r="AE6" s="290"/>
      <c r="AF6" s="288">
        <v>2010</v>
      </c>
      <c r="AG6" s="289"/>
      <c r="AH6" s="289"/>
      <c r="AI6" s="290"/>
      <c r="AJ6" s="288">
        <v>2011</v>
      </c>
      <c r="AK6" s="289"/>
      <c r="AL6" s="289"/>
      <c r="AM6" s="290"/>
      <c r="AN6" s="284">
        <v>2012</v>
      </c>
      <c r="AO6" s="285"/>
      <c r="AP6" s="285"/>
      <c r="AQ6" s="291"/>
      <c r="AR6" s="284">
        <v>2013</v>
      </c>
      <c r="AS6" s="285"/>
      <c r="AT6" s="285"/>
      <c r="AU6" s="291"/>
      <c r="AV6" s="284">
        <v>2014</v>
      </c>
      <c r="AW6" s="285"/>
      <c r="AX6" s="285"/>
      <c r="AY6" s="291"/>
      <c r="AZ6" s="284">
        <v>2015</v>
      </c>
      <c r="BA6" s="285"/>
      <c r="BB6" s="285"/>
      <c r="BC6" s="291"/>
      <c r="BD6" s="284">
        <v>2016</v>
      </c>
      <c r="BE6" s="285"/>
      <c r="BF6" s="285"/>
      <c r="BG6" s="291"/>
      <c r="BH6" s="284">
        <v>2017</v>
      </c>
      <c r="BI6" s="285"/>
      <c r="BJ6" s="285"/>
      <c r="BK6" s="291"/>
      <c r="BL6" s="284">
        <v>2018</v>
      </c>
      <c r="BM6" s="285"/>
      <c r="BN6" s="285"/>
      <c r="BO6" s="291"/>
      <c r="BP6" s="284">
        <v>2019</v>
      </c>
      <c r="BQ6" s="285"/>
      <c r="BR6" s="285"/>
      <c r="BS6" s="291"/>
      <c r="BT6" s="284">
        <v>2020</v>
      </c>
      <c r="BU6" s="285"/>
      <c r="BV6" s="285"/>
      <c r="BW6" s="291"/>
      <c r="BX6" s="284">
        <v>2021</v>
      </c>
      <c r="BY6" s="285"/>
      <c r="BZ6" s="285"/>
      <c r="CA6" s="285"/>
      <c r="CB6" s="284">
        <v>2022</v>
      </c>
      <c r="CC6" s="285"/>
      <c r="CD6" s="285"/>
      <c r="CE6" s="285"/>
      <c r="CF6" s="284">
        <v>2023</v>
      </c>
      <c r="CG6" s="285"/>
      <c r="CH6" s="285"/>
      <c r="CI6" s="285"/>
    </row>
    <row r="7" spans="1:87" s="6" customFormat="1" ht="15.75">
      <c r="C7" s="7"/>
      <c r="D7" s="8" t="s">
        <v>0</v>
      </c>
      <c r="E7" s="8" t="s">
        <v>1</v>
      </c>
      <c r="F7" s="8" t="s">
        <v>2</v>
      </c>
      <c r="G7" s="8" t="s">
        <v>3</v>
      </c>
      <c r="H7" s="8" t="s">
        <v>0</v>
      </c>
      <c r="I7" s="8" t="s">
        <v>1</v>
      </c>
      <c r="J7" s="8" t="s">
        <v>2</v>
      </c>
      <c r="K7" s="8" t="s">
        <v>3</v>
      </c>
      <c r="L7" s="8" t="s">
        <v>0</v>
      </c>
      <c r="M7" s="8" t="s">
        <v>1</v>
      </c>
      <c r="N7" s="8" t="s">
        <v>2</v>
      </c>
      <c r="O7" s="8" t="s">
        <v>3</v>
      </c>
      <c r="P7" s="8" t="s">
        <v>0</v>
      </c>
      <c r="Q7" s="8" t="s">
        <v>1</v>
      </c>
      <c r="R7" s="8" t="s">
        <v>2</v>
      </c>
      <c r="S7" s="8" t="s">
        <v>3</v>
      </c>
      <c r="T7" s="8" t="s">
        <v>0</v>
      </c>
      <c r="U7" s="8" t="s">
        <v>1</v>
      </c>
      <c r="V7" s="8" t="s">
        <v>2</v>
      </c>
      <c r="W7" s="8" t="s">
        <v>3</v>
      </c>
      <c r="X7" s="8" t="s">
        <v>0</v>
      </c>
      <c r="Y7" s="8" t="s">
        <v>1</v>
      </c>
      <c r="Z7" s="8" t="s">
        <v>2</v>
      </c>
      <c r="AA7" s="8" t="s">
        <v>3</v>
      </c>
      <c r="AB7" s="8" t="s">
        <v>0</v>
      </c>
      <c r="AC7" s="8" t="s">
        <v>1</v>
      </c>
      <c r="AD7" s="8" t="s">
        <v>2</v>
      </c>
      <c r="AE7" s="8" t="s">
        <v>3</v>
      </c>
      <c r="AF7" s="8" t="s">
        <v>0</v>
      </c>
      <c r="AG7" s="8" t="s">
        <v>1</v>
      </c>
      <c r="AH7" s="8" t="s">
        <v>2</v>
      </c>
      <c r="AI7" s="8" t="s">
        <v>3</v>
      </c>
      <c r="AJ7" s="8" t="s">
        <v>0</v>
      </c>
      <c r="AK7" s="8" t="s">
        <v>1</v>
      </c>
      <c r="AL7" s="8" t="s">
        <v>2</v>
      </c>
      <c r="AM7" s="8" t="s">
        <v>3</v>
      </c>
      <c r="AN7" s="8" t="s">
        <v>0</v>
      </c>
      <c r="AO7" s="8" t="s">
        <v>1</v>
      </c>
      <c r="AP7" s="8" t="s">
        <v>2</v>
      </c>
      <c r="AQ7" s="8" t="s">
        <v>3</v>
      </c>
      <c r="AR7" s="8" t="s">
        <v>0</v>
      </c>
      <c r="AS7" s="8" t="s">
        <v>1</v>
      </c>
      <c r="AT7" s="8" t="s">
        <v>2</v>
      </c>
      <c r="AU7" s="8" t="s">
        <v>3</v>
      </c>
      <c r="AV7" s="8" t="s">
        <v>0</v>
      </c>
      <c r="AW7" s="8" t="s">
        <v>1</v>
      </c>
      <c r="AX7" s="8" t="s">
        <v>2</v>
      </c>
      <c r="AY7" s="8" t="s">
        <v>3</v>
      </c>
      <c r="AZ7" s="8" t="s">
        <v>0</v>
      </c>
      <c r="BA7" s="8" t="s">
        <v>1</v>
      </c>
      <c r="BB7" s="8" t="s">
        <v>2</v>
      </c>
      <c r="BC7" s="8" t="s">
        <v>3</v>
      </c>
      <c r="BD7" s="8" t="s">
        <v>0</v>
      </c>
      <c r="BE7" s="8" t="s">
        <v>1</v>
      </c>
      <c r="BF7" s="8" t="s">
        <v>2</v>
      </c>
      <c r="BG7" s="8" t="s">
        <v>3</v>
      </c>
      <c r="BH7" s="8" t="s">
        <v>0</v>
      </c>
      <c r="BI7" s="8" t="s">
        <v>1</v>
      </c>
      <c r="BJ7" s="8" t="s">
        <v>2</v>
      </c>
      <c r="BK7" s="8" t="s">
        <v>3</v>
      </c>
      <c r="BL7" s="8" t="s">
        <v>0</v>
      </c>
      <c r="BM7" s="8" t="s">
        <v>1</v>
      </c>
      <c r="BN7" s="8" t="s">
        <v>2</v>
      </c>
      <c r="BO7" s="8" t="s">
        <v>3</v>
      </c>
      <c r="BP7" s="8" t="s">
        <v>0</v>
      </c>
      <c r="BQ7" s="8" t="s">
        <v>1</v>
      </c>
      <c r="BR7" s="8" t="s">
        <v>2</v>
      </c>
      <c r="BS7" s="8" t="s">
        <v>3</v>
      </c>
      <c r="BT7" s="8" t="s">
        <v>0</v>
      </c>
      <c r="BU7" s="8" t="s">
        <v>1</v>
      </c>
      <c r="BV7" s="8" t="s">
        <v>2</v>
      </c>
      <c r="BW7" s="8" t="s">
        <v>3</v>
      </c>
      <c r="BX7" s="8" t="s">
        <v>0</v>
      </c>
      <c r="BY7" s="8" t="s">
        <v>1</v>
      </c>
      <c r="BZ7" s="8" t="s">
        <v>2</v>
      </c>
      <c r="CA7" s="8" t="s">
        <v>3</v>
      </c>
      <c r="CB7" s="8" t="s">
        <v>0</v>
      </c>
      <c r="CC7" s="8" t="s">
        <v>1</v>
      </c>
      <c r="CD7" s="8" t="s">
        <v>99</v>
      </c>
      <c r="CE7" s="8" t="s">
        <v>100</v>
      </c>
      <c r="CF7" s="8" t="s">
        <v>106</v>
      </c>
      <c r="CG7" s="8"/>
      <c r="CH7" s="8"/>
      <c r="CI7" s="8"/>
    </row>
    <row r="8" spans="1:87" s="117" customFormat="1">
      <c r="B8" s="283" t="s">
        <v>4</v>
      </c>
      <c r="C8" s="283"/>
      <c r="D8" s="245">
        <v>40084.143447989998</v>
      </c>
      <c r="E8" s="245">
        <v>43366.352488289995</v>
      </c>
      <c r="F8" s="245">
        <v>44549.031964720001</v>
      </c>
      <c r="G8" s="245">
        <v>46831.628169290001</v>
      </c>
      <c r="H8" s="245">
        <v>49711.038007650001</v>
      </c>
      <c r="I8" s="245">
        <v>52926.381831650266</v>
      </c>
      <c r="J8" s="245">
        <v>55775.58933829068</v>
      </c>
      <c r="K8" s="245">
        <v>59212.437707440142</v>
      </c>
      <c r="L8" s="245">
        <v>61758.436366978705</v>
      </c>
      <c r="M8" s="245">
        <v>66468.341710979992</v>
      </c>
      <c r="N8" s="245">
        <v>70490.387805251929</v>
      </c>
      <c r="O8" s="245">
        <v>74598.746311565788</v>
      </c>
      <c r="P8" s="245">
        <v>78705.610828804303</v>
      </c>
      <c r="Q8" s="245">
        <v>84832.811950408272</v>
      </c>
      <c r="R8" s="245">
        <v>89503.285175909987</v>
      </c>
      <c r="S8" s="245">
        <v>95151.817999999999</v>
      </c>
      <c r="T8" s="245">
        <v>100070.91753419</v>
      </c>
      <c r="U8" s="245">
        <v>102802.92699915</v>
      </c>
      <c r="V8" s="245">
        <v>105780.94404592999</v>
      </c>
      <c r="W8" s="245">
        <v>108315.68877366</v>
      </c>
      <c r="X8" s="245">
        <v>110741.23209055999</v>
      </c>
      <c r="Y8" s="245">
        <v>113128.82868231001</v>
      </c>
      <c r="Z8" s="245">
        <v>114089.85502906999</v>
      </c>
      <c r="AA8" s="245">
        <v>114262.78564308732</v>
      </c>
      <c r="AB8" s="246">
        <v>110005.59959302183</v>
      </c>
      <c r="AC8" s="246">
        <v>110164.90889143123</v>
      </c>
      <c r="AD8" s="246">
        <v>109218.64947050753</v>
      </c>
      <c r="AE8" s="246">
        <v>108873.38169225665</v>
      </c>
      <c r="AF8" s="246">
        <v>108512.70020411431</v>
      </c>
      <c r="AG8" s="246">
        <v>108890.73902330257</v>
      </c>
      <c r="AH8" s="246">
        <v>102759.89513053496</v>
      </c>
      <c r="AI8" s="225">
        <v>101901.36801159751</v>
      </c>
      <c r="AJ8" s="225">
        <v>105393.12482159</v>
      </c>
      <c r="AK8" s="225">
        <v>105005.96382698706</v>
      </c>
      <c r="AL8" s="225">
        <v>103721.19830823102</v>
      </c>
      <c r="AM8" s="225">
        <v>100458.24307962231</v>
      </c>
      <c r="AN8" s="225">
        <v>99341.013508000004</v>
      </c>
      <c r="AO8" s="225">
        <v>105068.03155405991</v>
      </c>
      <c r="AP8" s="225">
        <v>146146</v>
      </c>
      <c r="AQ8" s="225">
        <v>143001</v>
      </c>
      <c r="AR8" s="225">
        <v>145143.12671180998</v>
      </c>
      <c r="AS8" s="225">
        <v>142795</v>
      </c>
      <c r="AT8" s="225">
        <v>139931</v>
      </c>
      <c r="AU8" s="225">
        <v>137152.57519803999</v>
      </c>
      <c r="AV8" s="225">
        <v>134252.03962733</v>
      </c>
      <c r="AW8" s="225">
        <v>131509.07208606001</v>
      </c>
      <c r="AX8" s="225">
        <v>128680.21673337001</v>
      </c>
      <c r="AY8" s="225">
        <v>125771.92279748</v>
      </c>
      <c r="AZ8" s="224">
        <v>123351.14257887</v>
      </c>
      <c r="BA8" s="224">
        <v>126556.89563595</v>
      </c>
      <c r="BB8" s="224">
        <v>124296.56730593</v>
      </c>
      <c r="BC8" s="224">
        <v>121872.12704942001</v>
      </c>
      <c r="BD8" s="224">
        <v>106972</v>
      </c>
      <c r="BE8" s="224">
        <v>106113.44678144001</v>
      </c>
      <c r="BF8" s="224">
        <v>104663</v>
      </c>
      <c r="BG8" s="224">
        <v>102150</v>
      </c>
      <c r="BH8" s="224">
        <v>98720.495469660003</v>
      </c>
      <c r="BI8" s="224">
        <v>98772.863795960002</v>
      </c>
      <c r="BJ8" s="224">
        <v>97559.385440230006</v>
      </c>
      <c r="BK8" s="224">
        <v>93244.561279730013</v>
      </c>
      <c r="BL8" s="224">
        <v>92122.784025410001</v>
      </c>
      <c r="BM8" s="224">
        <v>92022.164413210005</v>
      </c>
      <c r="BN8" s="224">
        <v>91099.907656749987</v>
      </c>
      <c r="BO8" s="224">
        <v>90062.28986466999</v>
      </c>
      <c r="BP8" s="224">
        <v>89726.950368689984</v>
      </c>
      <c r="BQ8" s="224">
        <v>89271.142875029997</v>
      </c>
      <c r="BR8" s="224">
        <v>88188.474882380004</v>
      </c>
      <c r="BS8" s="224">
        <v>86536.639843150013</v>
      </c>
      <c r="BT8" s="224">
        <v>86000.314154980006</v>
      </c>
      <c r="BU8" s="224">
        <v>85176.807417109987</v>
      </c>
      <c r="BV8" s="118">
        <v>84575.298041999995</v>
      </c>
      <c r="BW8" s="118">
        <v>83539.286253819999</v>
      </c>
      <c r="BX8" s="118">
        <v>146914.46101401999</v>
      </c>
      <c r="BY8" s="224">
        <v>145119.30802012002</v>
      </c>
      <c r="BZ8" s="118">
        <v>142693</v>
      </c>
      <c r="CA8" s="234">
        <v>139972</v>
      </c>
      <c r="CB8" s="234">
        <v>138002.64178208</v>
      </c>
      <c r="CC8" s="224">
        <v>137429.68096388999</v>
      </c>
      <c r="CD8" s="118">
        <v>110648.67890160999</v>
      </c>
      <c r="CE8" s="234">
        <v>107778.33291827</v>
      </c>
      <c r="CF8" s="234">
        <v>105844.99427261001</v>
      </c>
      <c r="CG8" s="224"/>
      <c r="CH8" s="118"/>
      <c r="CI8" s="234"/>
    </row>
    <row r="9" spans="1:87" s="13" customFormat="1">
      <c r="B9" s="286" t="s">
        <v>8</v>
      </c>
      <c r="C9" s="286"/>
      <c r="D9" s="247">
        <v>5423.2169999999987</v>
      </c>
      <c r="E9" s="247">
        <v>8023.2169999999987</v>
      </c>
      <c r="F9" s="247">
        <v>8773.2169999999987</v>
      </c>
      <c r="G9" s="247">
        <v>10672.710999999999</v>
      </c>
      <c r="H9" s="247">
        <v>11672.710999999999</v>
      </c>
      <c r="I9" s="247">
        <v>10952.023999999999</v>
      </c>
      <c r="J9" s="247">
        <v>11052.023999999999</v>
      </c>
      <c r="K9" s="247">
        <v>9850</v>
      </c>
      <c r="L9" s="247">
        <v>12350</v>
      </c>
      <c r="M9" s="247">
        <v>12350</v>
      </c>
      <c r="N9" s="247">
        <v>12794.8</v>
      </c>
      <c r="O9" s="247">
        <v>15442.4</v>
      </c>
      <c r="P9" s="247">
        <v>21442.400000000001</v>
      </c>
      <c r="Q9" s="247">
        <v>25902.137170825154</v>
      </c>
      <c r="R9" s="247">
        <v>25902.137170825154</v>
      </c>
      <c r="S9" s="247">
        <v>27651.46865182</v>
      </c>
      <c r="T9" s="247">
        <v>29346.96865182</v>
      </c>
      <c r="U9" s="247">
        <v>33003.468999999997</v>
      </c>
      <c r="V9" s="247">
        <v>33003.468999999997</v>
      </c>
      <c r="W9" s="247">
        <v>33491.65</v>
      </c>
      <c r="X9" s="247">
        <v>33434.564897999997</v>
      </c>
      <c r="Y9" s="247">
        <v>36087.279999999999</v>
      </c>
      <c r="Z9" s="247">
        <v>36098.814416000001</v>
      </c>
      <c r="AA9" s="247">
        <v>36302.266128000003</v>
      </c>
      <c r="AB9" s="248">
        <v>37230.514366000003</v>
      </c>
      <c r="AC9" s="248">
        <v>38655.300000000003</v>
      </c>
      <c r="AD9" s="248">
        <v>39373.4</v>
      </c>
      <c r="AE9" s="248">
        <v>36688</v>
      </c>
      <c r="AF9" s="248">
        <v>35237.040344759065</v>
      </c>
      <c r="AG9" s="248">
        <v>35405.808351319356</v>
      </c>
      <c r="AH9" s="248">
        <v>37185</v>
      </c>
      <c r="AI9" s="225">
        <v>38714</v>
      </c>
      <c r="AJ9" s="225">
        <v>42405</v>
      </c>
      <c r="AK9" s="225">
        <v>40071</v>
      </c>
      <c r="AL9" s="225">
        <v>40012</v>
      </c>
      <c r="AM9" s="225">
        <v>39707</v>
      </c>
      <c r="AN9" s="225">
        <v>39877.078945000001</v>
      </c>
      <c r="AO9" s="225">
        <v>59163.44</v>
      </c>
      <c r="AP9" s="225">
        <v>80568</v>
      </c>
      <c r="AQ9" s="225">
        <v>76321</v>
      </c>
      <c r="AR9" s="225">
        <v>79359</v>
      </c>
      <c r="AS9" s="225">
        <v>76869.75489992855</v>
      </c>
      <c r="AT9" s="225">
        <v>74831</v>
      </c>
      <c r="AU9" s="225">
        <v>61308.148431403002</v>
      </c>
      <c r="AV9" s="225">
        <v>56740.578338154482</v>
      </c>
      <c r="AW9" s="225">
        <v>50716.405518254207</v>
      </c>
      <c r="AX9" s="225">
        <v>50483.009437077701</v>
      </c>
      <c r="AY9" s="225">
        <v>50043.252908499191</v>
      </c>
      <c r="AZ9" s="225">
        <v>48492.515969446657</v>
      </c>
      <c r="BA9" s="225">
        <v>51718.831778</v>
      </c>
      <c r="BB9" s="225">
        <v>51296.843293427919</v>
      </c>
      <c r="BC9" s="225">
        <v>48648.449995216033</v>
      </c>
      <c r="BD9" s="225">
        <v>45274</v>
      </c>
      <c r="BE9" s="225">
        <v>43669.379147442443</v>
      </c>
      <c r="BF9" s="225">
        <v>43660</v>
      </c>
      <c r="BG9" s="225">
        <v>47074</v>
      </c>
      <c r="BH9" s="225">
        <v>44811.347182945698</v>
      </c>
      <c r="BI9" s="225">
        <v>44646.277804051519</v>
      </c>
      <c r="BJ9" s="225">
        <v>44550.35867154142</v>
      </c>
      <c r="BK9" s="225">
        <v>51690.003424362454</v>
      </c>
      <c r="BL9" s="225">
        <v>51218.556398000401</v>
      </c>
      <c r="BM9" s="225">
        <v>51153.153901987826</v>
      </c>
      <c r="BN9" s="225">
        <v>50859.024715923289</v>
      </c>
      <c r="BO9" s="225">
        <v>52996.887017759829</v>
      </c>
      <c r="BP9" s="225">
        <v>52433.035322000003</v>
      </c>
      <c r="BQ9" s="225">
        <v>49902.077615000002</v>
      </c>
      <c r="BR9" s="225">
        <v>49940.361699000001</v>
      </c>
      <c r="BS9" s="225">
        <v>49859.453337999999</v>
      </c>
      <c r="BT9" s="225">
        <v>49652.318552999997</v>
      </c>
      <c r="BU9" s="225">
        <v>49483.260001000002</v>
      </c>
      <c r="BV9" s="3">
        <v>49270.675045999997</v>
      </c>
      <c r="BW9" s="3">
        <v>48232.812243</v>
      </c>
      <c r="BX9" s="3">
        <v>67432.086788000001</v>
      </c>
      <c r="BY9" s="225">
        <v>66371.061532000007</v>
      </c>
      <c r="BZ9" s="3">
        <v>66392</v>
      </c>
      <c r="CA9" s="235">
        <v>67661</v>
      </c>
      <c r="CB9" s="235">
        <v>72628.407653555099</v>
      </c>
      <c r="CC9" s="225">
        <v>69188.236828054796</v>
      </c>
      <c r="CD9" s="3">
        <v>67609.213292472312</v>
      </c>
      <c r="CE9" s="235">
        <v>59571.497323000003</v>
      </c>
      <c r="CF9" s="235">
        <v>53804.087976000003</v>
      </c>
      <c r="CG9" s="225"/>
      <c r="CH9" s="3"/>
      <c r="CI9" s="235"/>
    </row>
    <row r="10" spans="1:87" s="13" customFormat="1">
      <c r="B10" s="4"/>
      <c r="C10" s="15" t="s">
        <v>5</v>
      </c>
      <c r="D10" s="249" t="s">
        <v>98</v>
      </c>
      <c r="E10" s="249" t="s">
        <v>98</v>
      </c>
      <c r="F10" s="249" t="s">
        <v>98</v>
      </c>
      <c r="G10" s="249" t="s">
        <v>98</v>
      </c>
      <c r="H10" s="249" t="s">
        <v>98</v>
      </c>
      <c r="I10" s="249" t="s">
        <v>98</v>
      </c>
      <c r="J10" s="249" t="s">
        <v>98</v>
      </c>
      <c r="K10" s="249" t="s">
        <v>98</v>
      </c>
      <c r="L10" s="249" t="s">
        <v>98</v>
      </c>
      <c r="M10" s="249" t="s">
        <v>98</v>
      </c>
      <c r="N10" s="249" t="s">
        <v>98</v>
      </c>
      <c r="O10" s="249" t="s">
        <v>98</v>
      </c>
      <c r="P10" s="249" t="s">
        <v>98</v>
      </c>
      <c r="Q10" s="249" t="s">
        <v>98</v>
      </c>
      <c r="R10" s="249" t="s">
        <v>98</v>
      </c>
      <c r="S10" s="249" t="s">
        <v>98</v>
      </c>
      <c r="T10" s="249" t="s">
        <v>98</v>
      </c>
      <c r="U10" s="249" t="s">
        <v>98</v>
      </c>
      <c r="V10" s="249" t="s">
        <v>98</v>
      </c>
      <c r="W10" s="249" t="s">
        <v>98</v>
      </c>
      <c r="X10" s="249" t="s">
        <v>98</v>
      </c>
      <c r="Y10" s="249" t="s">
        <v>98</v>
      </c>
      <c r="Z10" s="249" t="s">
        <v>98</v>
      </c>
      <c r="AA10" s="249" t="s">
        <v>98</v>
      </c>
      <c r="AB10" s="250" t="s">
        <v>98</v>
      </c>
      <c r="AC10" s="250" t="s">
        <v>98</v>
      </c>
      <c r="AD10" s="250" t="s">
        <v>98</v>
      </c>
      <c r="AE10" s="250" t="s">
        <v>98</v>
      </c>
      <c r="AF10" s="250" t="s">
        <v>98</v>
      </c>
      <c r="AG10" s="250" t="s">
        <v>98</v>
      </c>
      <c r="AH10" s="250" t="s">
        <v>98</v>
      </c>
      <c r="AI10" s="249" t="s">
        <v>98</v>
      </c>
      <c r="AJ10" s="249" t="s">
        <v>98</v>
      </c>
      <c r="AK10" s="249" t="s">
        <v>98</v>
      </c>
      <c r="AL10" s="249" t="s">
        <v>98</v>
      </c>
      <c r="AM10" s="249" t="s">
        <v>98</v>
      </c>
      <c r="AN10" s="249" t="s">
        <v>98</v>
      </c>
      <c r="AO10" s="225">
        <v>20192</v>
      </c>
      <c r="AP10" s="225">
        <v>34431</v>
      </c>
      <c r="AQ10" s="225">
        <v>34212</v>
      </c>
      <c r="AR10" s="225">
        <v>33103.374773561824</v>
      </c>
      <c r="AS10" s="225">
        <v>34144.932000000001</v>
      </c>
      <c r="AT10" s="225">
        <v>34289</v>
      </c>
      <c r="AU10" s="225">
        <v>23482.169000000002</v>
      </c>
      <c r="AV10" s="225">
        <v>18367.97</v>
      </c>
      <c r="AW10" s="225">
        <v>18326.764999999999</v>
      </c>
      <c r="AX10" s="225">
        <v>19611.092000000001</v>
      </c>
      <c r="AY10" s="225">
        <v>19592.687000000002</v>
      </c>
      <c r="AZ10" s="225">
        <v>19405.985000000001</v>
      </c>
      <c r="BA10" s="225">
        <v>22799.42</v>
      </c>
      <c r="BB10" s="225">
        <v>22801.217000000001</v>
      </c>
      <c r="BC10" s="225">
        <v>21623.561000000002</v>
      </c>
      <c r="BD10" s="225">
        <v>20191</v>
      </c>
      <c r="BE10" s="225">
        <v>20092.708999999999</v>
      </c>
      <c r="BF10" s="225">
        <v>20090</v>
      </c>
      <c r="BG10" s="225">
        <v>23645</v>
      </c>
      <c r="BH10" s="225">
        <v>23351.856</v>
      </c>
      <c r="BI10" s="225">
        <v>23780.385999999999</v>
      </c>
      <c r="BJ10" s="225">
        <v>23760.65</v>
      </c>
      <c r="BK10" s="225">
        <v>30318.65</v>
      </c>
      <c r="BL10" s="225">
        <v>30296.75</v>
      </c>
      <c r="BM10" s="225">
        <v>30296.75</v>
      </c>
      <c r="BN10" s="225">
        <v>30296.75</v>
      </c>
      <c r="BO10" s="225">
        <v>33912.15</v>
      </c>
      <c r="BP10" s="225">
        <v>32904.649999999994</v>
      </c>
      <c r="BQ10" s="225">
        <v>32353.95</v>
      </c>
      <c r="BR10" s="225">
        <v>32353.95</v>
      </c>
      <c r="BS10" s="225">
        <v>32361.45</v>
      </c>
      <c r="BT10" s="225">
        <v>32361.45</v>
      </c>
      <c r="BU10" s="225">
        <v>32361.45</v>
      </c>
      <c r="BV10" s="3">
        <v>32186.45</v>
      </c>
      <c r="BW10" s="3">
        <v>32185.45</v>
      </c>
      <c r="BX10" s="3">
        <v>39628.049999999996</v>
      </c>
      <c r="BY10" s="225">
        <v>40368.85</v>
      </c>
      <c r="BZ10" s="3">
        <v>40369</v>
      </c>
      <c r="CA10" s="235">
        <v>41619</v>
      </c>
      <c r="CB10" s="235">
        <v>48117.85</v>
      </c>
      <c r="CC10" s="225">
        <v>46017.85</v>
      </c>
      <c r="CD10" s="3">
        <f>45627850000/1000000</f>
        <v>45627.85</v>
      </c>
      <c r="CE10" s="235">
        <v>38120.35</v>
      </c>
      <c r="CF10" s="235">
        <v>34873.5</v>
      </c>
      <c r="CG10" s="225"/>
      <c r="CH10" s="3"/>
      <c r="CI10" s="235"/>
    </row>
    <row r="11" spans="1:87" s="12" customFormat="1">
      <c r="B11" s="11"/>
      <c r="C11" s="16" t="s">
        <v>9</v>
      </c>
      <c r="D11" s="251">
        <v>7.3912114245087386</v>
      </c>
      <c r="E11" s="251">
        <v>5.40510776267051</v>
      </c>
      <c r="F11" s="251">
        <v>5.0778445312272575</v>
      </c>
      <c r="G11" s="251">
        <v>4.3879786653353587</v>
      </c>
      <c r="H11" s="251">
        <v>4.2587397227302208</v>
      </c>
      <c r="I11" s="251">
        <v>4.8325662755715539</v>
      </c>
      <c r="J11" s="251">
        <v>5.04664026591787</v>
      </c>
      <c r="K11" s="251">
        <v>6.0114149956792025</v>
      </c>
      <c r="L11" s="251">
        <v>5.0006831066379522</v>
      </c>
      <c r="M11" s="251">
        <v>5.3820519604032384</v>
      </c>
      <c r="N11" s="251">
        <v>5.5092997002885493</v>
      </c>
      <c r="O11" s="251">
        <v>4.8307741226471137</v>
      </c>
      <c r="P11" s="251">
        <v>3.6705597707721291</v>
      </c>
      <c r="Q11" s="251">
        <v>3.2751278935376664</v>
      </c>
      <c r="R11" s="251">
        <v>3.4554401664091996</v>
      </c>
      <c r="S11" s="251">
        <v>3.44111262942763</v>
      </c>
      <c r="T11" s="251">
        <v>3.4099234820964699</v>
      </c>
      <c r="U11" s="251">
        <v>3.1149127686895586</v>
      </c>
      <c r="V11" s="251">
        <v>3.2051462240508717</v>
      </c>
      <c r="W11" s="251">
        <v>3.2341102565463333</v>
      </c>
      <c r="X11" s="251">
        <v>3.3121780537118446</v>
      </c>
      <c r="Y11" s="251">
        <v>3.1348671521464073</v>
      </c>
      <c r="Z11" s="251">
        <v>3.1604875914845056</v>
      </c>
      <c r="AA11" s="251">
        <v>3.147538647868493</v>
      </c>
      <c r="AB11" s="252">
        <v>2.9547160834684081</v>
      </c>
      <c r="AC11" s="252">
        <v>2.8499302525509109</v>
      </c>
      <c r="AD11" s="252">
        <v>2.7739196886859538</v>
      </c>
      <c r="AE11" s="252">
        <v>2.9675474730772091</v>
      </c>
      <c r="AF11" s="252">
        <v>3.0795066538627105</v>
      </c>
      <c r="AG11" s="252">
        <v>3.0755049550858478</v>
      </c>
      <c r="AH11" s="252">
        <v>2.7634770775994344</v>
      </c>
      <c r="AI11" s="226">
        <v>2.6321580826470403</v>
      </c>
      <c r="AJ11" s="226">
        <v>2.4853938172760288</v>
      </c>
      <c r="AK11" s="226">
        <v>2.6204977122354585</v>
      </c>
      <c r="AL11" s="226">
        <v>2.5922522820211693</v>
      </c>
      <c r="AM11" s="226">
        <v>2.5299882408548191</v>
      </c>
      <c r="AN11" s="226">
        <v>2.4911808020094686</v>
      </c>
      <c r="AO11" s="226">
        <v>1.775894565191948</v>
      </c>
      <c r="AP11" s="226">
        <v>1.8139459835170291</v>
      </c>
      <c r="AQ11" s="226">
        <v>1.873678279896752</v>
      </c>
      <c r="AR11" s="226">
        <v>1.8289434936404185</v>
      </c>
      <c r="AS11" s="226">
        <v>1.8576226785930956</v>
      </c>
      <c r="AT11" s="226">
        <v>1.8699603105664764</v>
      </c>
      <c r="AU11" s="226">
        <v>2.237101897662078</v>
      </c>
      <c r="AV11" s="226">
        <v>2.3660675227389056</v>
      </c>
      <c r="AW11" s="226">
        <v>2.5930282468209689</v>
      </c>
      <c r="AX11" s="226">
        <v>2.5489807000067564</v>
      </c>
      <c r="AY11" s="226">
        <v>2.5132643361023259</v>
      </c>
      <c r="AZ11" s="226">
        <v>2.543715047835196</v>
      </c>
      <c r="BA11" s="226">
        <v>2.4470176778003787</v>
      </c>
      <c r="BB11" s="226">
        <v>2.42308413784703</v>
      </c>
      <c r="BC11" s="226">
        <v>2.505159507885752</v>
      </c>
      <c r="BD11" s="226">
        <v>2.3627689181428635</v>
      </c>
      <c r="BE11" s="226">
        <v>2.4299279919498167</v>
      </c>
      <c r="BF11" s="226">
        <v>2.4</v>
      </c>
      <c r="BG11" s="226">
        <v>2.17</v>
      </c>
      <c r="BH11" s="226">
        <f t="shared" ref="BH11:BW11" si="0">+BH8/BH9</f>
        <v>2.2030244943680479</v>
      </c>
      <c r="BI11" s="226">
        <f t="shared" si="0"/>
        <v>2.2123426331186034</v>
      </c>
      <c r="BJ11" s="226">
        <f t="shared" si="0"/>
        <v>2.1898675644681291</v>
      </c>
      <c r="BK11" s="226">
        <f t="shared" si="0"/>
        <v>1.8039186516242738</v>
      </c>
      <c r="BL11" s="226">
        <f t="shared" si="0"/>
        <v>1.7986212518283027</v>
      </c>
      <c r="BM11" s="226">
        <f t="shared" si="0"/>
        <v>1.7989538746629266</v>
      </c>
      <c r="BN11" s="226">
        <f t="shared" si="0"/>
        <v>1.7912240387147613</v>
      </c>
      <c r="BO11" s="226">
        <f t="shared" si="0"/>
        <v>1.6993883024580132</v>
      </c>
      <c r="BP11" s="226">
        <f t="shared" si="0"/>
        <v>1.7112675208990256</v>
      </c>
      <c r="BQ11" s="226">
        <f t="shared" si="0"/>
        <v>1.7889263762476313</v>
      </c>
      <c r="BR11" s="226">
        <f t="shared" si="0"/>
        <v>1.7658757742666866</v>
      </c>
      <c r="BS11" s="226">
        <f t="shared" si="0"/>
        <v>1.7356114848775683</v>
      </c>
      <c r="BT11" s="226">
        <f t="shared" si="0"/>
        <v>1.7320503183185967</v>
      </c>
      <c r="BU11" s="226">
        <f t="shared" si="0"/>
        <v>1.7213257052059354</v>
      </c>
      <c r="BV11" s="226">
        <f t="shared" si="0"/>
        <v>1.7165443331766606</v>
      </c>
      <c r="BW11" s="226">
        <f t="shared" si="0"/>
        <v>1.7320011496104295</v>
      </c>
      <c r="BX11" s="226">
        <f t="shared" ref="BX11:CA11" si="1">+BX8/BX9</f>
        <v>2.1787025733892076</v>
      </c>
      <c r="BY11" s="226">
        <f t="shared" si="1"/>
        <v>2.1864846616948035</v>
      </c>
      <c r="BZ11" s="226">
        <f t="shared" si="1"/>
        <v>2.1492499096276658</v>
      </c>
      <c r="CA11" s="226">
        <f t="shared" si="1"/>
        <v>2.0687249671154726</v>
      </c>
      <c r="CB11" s="226">
        <f t="shared" ref="CB11:CD11" si="2">+CB8/CB9</f>
        <v>1.9001193367802671</v>
      </c>
      <c r="CC11" s="226">
        <f t="shared" si="2"/>
        <v>1.9863156985114023</v>
      </c>
      <c r="CD11" s="226">
        <f t="shared" si="2"/>
        <v>1.6365917234231411</v>
      </c>
      <c r="CE11" s="226">
        <f>+CE8/CE9</f>
        <v>1.8092265221048554</v>
      </c>
      <c r="CF11" s="226">
        <f>+CF8/CF9</f>
        <v>1.9672295963798052</v>
      </c>
      <c r="CG11" s="226"/>
      <c r="CH11" s="226"/>
      <c r="CI11" s="226"/>
    </row>
    <row r="12" spans="1:87" s="117" customFormat="1">
      <c r="B12" s="283" t="s">
        <v>96</v>
      </c>
      <c r="C12" s="283"/>
      <c r="D12" s="245">
        <v>18615.22</v>
      </c>
      <c r="E12" s="245">
        <v>20719.617999999999</v>
      </c>
      <c r="F12" s="245">
        <v>21224.486000000001</v>
      </c>
      <c r="G12" s="245">
        <v>22958.982</v>
      </c>
      <c r="H12" s="245">
        <v>24703.911</v>
      </c>
      <c r="I12" s="245">
        <v>26651.938999999998</v>
      </c>
      <c r="J12" s="245">
        <v>28378.437999999998</v>
      </c>
      <c r="K12" s="245">
        <v>30414.293000000001</v>
      </c>
      <c r="L12" s="245">
        <v>31550.847000000002</v>
      </c>
      <c r="M12" s="245">
        <v>33912.851999999999</v>
      </c>
      <c r="N12" s="245">
        <v>35947.339</v>
      </c>
      <c r="O12" s="245">
        <v>38097.938000000002</v>
      </c>
      <c r="P12" s="245">
        <v>40376.472999999998</v>
      </c>
      <c r="Q12" s="245">
        <v>42983.614999999998</v>
      </c>
      <c r="R12" s="245">
        <v>44916.627594930003</v>
      </c>
      <c r="S12" s="245">
        <v>46905.141000000003</v>
      </c>
      <c r="T12" s="245">
        <v>48665.949000000001</v>
      </c>
      <c r="U12" s="245">
        <v>50352.671332129998</v>
      </c>
      <c r="V12" s="245">
        <v>51656.509156469998</v>
      </c>
      <c r="W12" s="245">
        <v>52784.446586539998</v>
      </c>
      <c r="X12" s="245">
        <v>53884.213778549994</v>
      </c>
      <c r="Y12" s="245">
        <v>54417.259264529996</v>
      </c>
      <c r="Z12" s="245">
        <v>54626.664193640012</v>
      </c>
      <c r="AA12" s="245">
        <v>54548.040066759888</v>
      </c>
      <c r="AB12" s="246">
        <v>53211.049731683503</v>
      </c>
      <c r="AC12" s="246">
        <v>53507.364833312356</v>
      </c>
      <c r="AD12" s="246">
        <v>50216.742296340002</v>
      </c>
      <c r="AE12" s="246">
        <v>49625.843452890003</v>
      </c>
      <c r="AF12" s="246">
        <v>46384.268406339994</v>
      </c>
      <c r="AG12" s="246">
        <v>44651.347558413458</v>
      </c>
      <c r="AH12" s="246">
        <v>46504.89702606458</v>
      </c>
      <c r="AI12" s="225">
        <v>49597.620105010865</v>
      </c>
      <c r="AJ12" s="225">
        <v>53898.243189300876</v>
      </c>
      <c r="AK12" s="225">
        <v>51195.05510606413</v>
      </c>
      <c r="AL12" s="225">
        <v>51100.437278002719</v>
      </c>
      <c r="AM12" s="225">
        <v>51562.256000000001</v>
      </c>
      <c r="AN12" s="225">
        <v>71822.226825949998</v>
      </c>
      <c r="AO12" s="225">
        <v>77482.298183940002</v>
      </c>
      <c r="AP12" s="225">
        <v>105594.43594198</v>
      </c>
      <c r="AQ12" s="225">
        <v>100109.98299999999</v>
      </c>
      <c r="AR12" s="225">
        <v>101130</v>
      </c>
      <c r="AS12" s="225">
        <v>99232</v>
      </c>
      <c r="AT12" s="225">
        <v>97290.54881783</v>
      </c>
      <c r="AU12" s="225">
        <v>77741.785000000003</v>
      </c>
      <c r="AV12" s="225">
        <v>77007.053288159994</v>
      </c>
      <c r="AW12" s="225">
        <v>69089.56338117001</v>
      </c>
      <c r="AX12" s="225">
        <v>68313.324699039993</v>
      </c>
      <c r="AY12" s="225">
        <v>67817.838180000006</v>
      </c>
      <c r="AZ12" s="224">
        <v>67178.928767270001</v>
      </c>
      <c r="BA12" s="224">
        <v>69459.867356700008</v>
      </c>
      <c r="BB12" s="224">
        <v>69102.139668310003</v>
      </c>
      <c r="BC12" s="224">
        <v>64309.923937430001</v>
      </c>
      <c r="BD12" s="224">
        <v>64085</v>
      </c>
      <c r="BE12" s="224">
        <v>63925.800134680001</v>
      </c>
      <c r="BF12" s="224">
        <v>63664</v>
      </c>
      <c r="BG12" s="224">
        <v>63842</v>
      </c>
      <c r="BH12" s="224">
        <v>63967.057736939998</v>
      </c>
      <c r="BI12" s="224">
        <v>64428.222659209998</v>
      </c>
      <c r="BJ12" s="224">
        <v>65189.683147520002</v>
      </c>
      <c r="BK12" s="224">
        <v>68118.241765520012</v>
      </c>
      <c r="BL12" s="224">
        <v>67818.362118599995</v>
      </c>
      <c r="BM12" s="224">
        <v>67768.680447260005</v>
      </c>
      <c r="BN12" s="224">
        <v>67256.525250530001</v>
      </c>
      <c r="BO12" s="224">
        <v>67666.380654870009</v>
      </c>
      <c r="BP12" s="224">
        <v>67316.080481090001</v>
      </c>
      <c r="BQ12" s="224">
        <v>66851.434713459996</v>
      </c>
      <c r="BR12" s="224">
        <v>65982.418919110001</v>
      </c>
      <c r="BS12" s="224">
        <v>65615.344895440008</v>
      </c>
      <c r="BT12" s="224">
        <v>64938.674417089998</v>
      </c>
      <c r="BU12" s="224">
        <v>63547.503535819997</v>
      </c>
      <c r="BV12" s="118">
        <v>64438.076368210001</v>
      </c>
      <c r="BW12" s="118">
        <v>64119.387490920002</v>
      </c>
      <c r="BX12" s="224">
        <v>106209.46294637001</v>
      </c>
      <c r="BY12" s="224">
        <v>105350.77711612999</v>
      </c>
      <c r="BZ12" s="118">
        <v>104371</v>
      </c>
      <c r="CA12" s="234">
        <v>105519.91986505</v>
      </c>
      <c r="CB12" s="234">
        <v>104601.09753206</v>
      </c>
      <c r="CC12" s="224">
        <v>105317.27667046001</v>
      </c>
      <c r="CD12" s="118">
        <f>+CD8</f>
        <v>110648.67890160999</v>
      </c>
      <c r="CE12" s="234">
        <f>+CE8</f>
        <v>107778.33291827</v>
      </c>
      <c r="CF12" s="234">
        <f>+CF8</f>
        <v>105844.99427261001</v>
      </c>
      <c r="CG12" s="224"/>
      <c r="CH12" s="118"/>
      <c r="CI12" s="118"/>
    </row>
    <row r="13" spans="1:87" s="14" customFormat="1">
      <c r="B13" s="287" t="s">
        <v>104</v>
      </c>
      <c r="C13" s="287"/>
      <c r="D13" s="227">
        <v>3.4325050979888885</v>
      </c>
      <c r="E13" s="227">
        <v>2.5824576351356323</v>
      </c>
      <c r="F13" s="227">
        <v>2.4192364100876569</v>
      </c>
      <c r="G13" s="227">
        <v>2.1511855797463268</v>
      </c>
      <c r="H13" s="227">
        <v>2.1163816186316957</v>
      </c>
      <c r="I13" s="227">
        <v>2.4335172201960114</v>
      </c>
      <c r="J13" s="227">
        <v>2.5677141128177063</v>
      </c>
      <c r="K13" s="227">
        <v>3.0877454822335029</v>
      </c>
      <c r="L13" s="227">
        <v>2.5547244534412958</v>
      </c>
      <c r="M13" s="227">
        <v>2.7459799190283398</v>
      </c>
      <c r="N13" s="227">
        <v>2.8095272298121112</v>
      </c>
      <c r="O13" s="227">
        <v>2.4670995441123145</v>
      </c>
      <c r="P13" s="227">
        <v>1.8830202309442972</v>
      </c>
      <c r="Q13" s="227">
        <v>1.6594621021625409</v>
      </c>
      <c r="R13" s="227">
        <v>1.7340896351024579</v>
      </c>
      <c r="S13" s="227">
        <v>1.6962983626879704</v>
      </c>
      <c r="T13" s="227">
        <v>1.6582956003867166</v>
      </c>
      <c r="U13" s="227">
        <v>1.525678144080248</v>
      </c>
      <c r="V13" s="227">
        <v>1.5651842282540058</v>
      </c>
      <c r="W13" s="227">
        <v>1.5760479578205313</v>
      </c>
      <c r="X13" s="227">
        <v>1.6116319725690005</v>
      </c>
      <c r="Y13" s="227">
        <v>1.5079346313861837</v>
      </c>
      <c r="Z13" s="227">
        <v>1.5132536920500068</v>
      </c>
      <c r="AA13" s="227">
        <v>1.5026070238818201</v>
      </c>
      <c r="AB13" s="253">
        <v>1.4292321940165671</v>
      </c>
      <c r="AC13" s="253">
        <v>1.3842180718636863</v>
      </c>
      <c r="AD13" s="246">
        <v>1.2753976617802882</v>
      </c>
      <c r="AE13" s="253">
        <v>1.352645100656618</v>
      </c>
      <c r="AF13" s="253">
        <v>1.3163497260983468</v>
      </c>
      <c r="AG13" s="253">
        <v>1.261130578219084</v>
      </c>
      <c r="AH13" s="253">
        <v>1.2506359291667226</v>
      </c>
      <c r="AI13" s="227">
        <v>1.2811287933308588</v>
      </c>
      <c r="AJ13" s="227">
        <v>1.271035094665744</v>
      </c>
      <c r="AK13" s="227">
        <v>1.2776086223469374</v>
      </c>
      <c r="AL13" s="227">
        <v>1.2771277936119845</v>
      </c>
      <c r="AM13" s="227">
        <v>1.2985684136298385</v>
      </c>
      <c r="AN13" s="227">
        <v>1.8010904691642529</v>
      </c>
      <c r="AO13" s="227">
        <v>1.3096313903305825</v>
      </c>
      <c r="AP13" s="227">
        <v>1.3106250116917386</v>
      </c>
      <c r="AQ13" s="227">
        <v>1.3116964269336093</v>
      </c>
      <c r="AR13" s="227">
        <v>1.2743356141080406</v>
      </c>
      <c r="AS13" s="227">
        <v>1.2909108417111947</v>
      </c>
      <c r="AT13" s="227">
        <v>1.3001369595198513</v>
      </c>
      <c r="AU13" s="227">
        <v>1.2680497941800413</v>
      </c>
      <c r="AV13" s="227">
        <v>1.3571778001490262</v>
      </c>
      <c r="AW13" s="227">
        <v>1.3622724772224406</v>
      </c>
      <c r="AX13" s="227">
        <v>1.353194380857704</v>
      </c>
      <c r="AY13" s="227">
        <v>1.3551844502195027</v>
      </c>
      <c r="AZ13" s="227">
        <v>1.3853463245668045</v>
      </c>
      <c r="BA13" s="227">
        <v>1.3430285443192596</v>
      </c>
      <c r="BB13" s="227">
        <v>1.3471031594094851</v>
      </c>
      <c r="BC13" s="227">
        <v>1.3219316122868063</v>
      </c>
      <c r="BD13" s="227">
        <v>1.4154923355568316</v>
      </c>
      <c r="BE13" s="227">
        <v>1.4638586896059387</v>
      </c>
      <c r="BF13" s="227">
        <v>1.46</v>
      </c>
      <c r="BG13" s="227">
        <v>1.36</v>
      </c>
      <c r="BH13" s="227">
        <f t="shared" ref="BH13:BW13" si="3">+BH12/BH9</f>
        <v>1.427474551831474</v>
      </c>
      <c r="BI13" s="227">
        <f t="shared" si="3"/>
        <v>1.4430816145968461</v>
      </c>
      <c r="BJ13" s="227">
        <f t="shared" si="3"/>
        <v>1.4632807701537742</v>
      </c>
      <c r="BK13" s="227">
        <f t="shared" si="3"/>
        <v>1.3178223496385884</v>
      </c>
      <c r="BL13" s="227">
        <f t="shared" si="3"/>
        <v>1.3240974929400326</v>
      </c>
      <c r="BM13" s="227">
        <f t="shared" si="3"/>
        <v>1.3248192003392092</v>
      </c>
      <c r="BN13" s="227">
        <f t="shared" si="3"/>
        <v>1.3224108332040601</v>
      </c>
      <c r="BO13" s="227">
        <f t="shared" si="3"/>
        <v>1.2767991567541368</v>
      </c>
      <c r="BP13" s="227">
        <f t="shared" si="3"/>
        <v>1.2838486284017459</v>
      </c>
      <c r="BQ13" s="227">
        <f t="shared" si="3"/>
        <v>1.3396523333001511</v>
      </c>
      <c r="BR13" s="227">
        <f t="shared" si="3"/>
        <v>1.3212242898198958</v>
      </c>
      <c r="BS13" s="227">
        <f t="shared" si="3"/>
        <v>1.3160061032083514</v>
      </c>
      <c r="BT13" s="227">
        <f t="shared" si="3"/>
        <v>1.3078679165359217</v>
      </c>
      <c r="BU13" s="227">
        <f t="shared" si="3"/>
        <v>1.2842222508083698</v>
      </c>
      <c r="BV13" s="227">
        <f t="shared" si="3"/>
        <v>1.3078383096649162</v>
      </c>
      <c r="BW13" s="227">
        <f t="shared" si="3"/>
        <v>1.3293727756922491</v>
      </c>
      <c r="BX13" s="227">
        <f t="shared" ref="BX13:CC13" si="4">+BX12/BX9</f>
        <v>1.5750582253265031</v>
      </c>
      <c r="BY13" s="227">
        <f t="shared" si="4"/>
        <v>1.587299866604309</v>
      </c>
      <c r="BZ13" s="227">
        <f t="shared" ref="BZ13" si="5">+BZ12/BZ9</f>
        <v>1.5720418122665381</v>
      </c>
      <c r="CA13" s="227">
        <f t="shared" si="4"/>
        <v>1.5595382844629846</v>
      </c>
      <c r="CB13" s="227">
        <f t="shared" si="4"/>
        <v>1.4402229225652019</v>
      </c>
      <c r="CC13" s="227">
        <f t="shared" si="4"/>
        <v>1.5221847166331521</v>
      </c>
      <c r="CD13" s="227">
        <f>+CD12/CD9</f>
        <v>1.6365917234231411</v>
      </c>
      <c r="CE13" s="227">
        <f>+CE12/CE9</f>
        <v>1.8092265221048554</v>
      </c>
      <c r="CF13" s="227">
        <f>+CF12/CF9</f>
        <v>1.9672295963798052</v>
      </c>
      <c r="CG13" s="227"/>
      <c r="CH13" s="227"/>
      <c r="CI13" s="227"/>
    </row>
    <row r="14" spans="1:87" s="13" customFormat="1">
      <c r="B14" s="286" t="s">
        <v>6</v>
      </c>
      <c r="C14" s="286"/>
      <c r="D14" s="225">
        <v>14892.176000000001</v>
      </c>
      <c r="E14" s="225">
        <v>16575.6944</v>
      </c>
      <c r="F14" s="225">
        <v>16979.588800000001</v>
      </c>
      <c r="G14" s="225">
        <v>18367.185600000001</v>
      </c>
      <c r="H14" s="225">
        <v>19763.128800000002</v>
      </c>
      <c r="I14" s="225">
        <v>21321.551200000002</v>
      </c>
      <c r="J14" s="225">
        <v>22702.750400000001</v>
      </c>
      <c r="K14" s="225">
        <v>24331.434400000002</v>
      </c>
      <c r="L14" s="225">
        <v>25240.677600000003</v>
      </c>
      <c r="M14" s="225">
        <v>27130.281600000002</v>
      </c>
      <c r="N14" s="225">
        <v>28757.871200000001</v>
      </c>
      <c r="O14" s="225">
        <v>30478.350400000003</v>
      </c>
      <c r="P14" s="225">
        <v>32301.178400000001</v>
      </c>
      <c r="Q14" s="225">
        <v>34386.892</v>
      </c>
      <c r="R14" s="225">
        <v>35933.302075944004</v>
      </c>
      <c r="S14" s="225">
        <v>37524.112800000003</v>
      </c>
      <c r="T14" s="225">
        <v>38932.7592</v>
      </c>
      <c r="U14" s="225">
        <v>40282.137065704002</v>
      </c>
      <c r="V14" s="225">
        <v>41325.207325176001</v>
      </c>
      <c r="W14" s="225">
        <v>42227.557269231998</v>
      </c>
      <c r="X14" s="225">
        <v>43107.371022840001</v>
      </c>
      <c r="Y14" s="225">
        <v>43533.807411624002</v>
      </c>
      <c r="Z14" s="225">
        <v>43701.331354912014</v>
      </c>
      <c r="AA14" s="225">
        <v>43638.432053407916</v>
      </c>
      <c r="AB14" s="254">
        <v>42568.839785346805</v>
      </c>
      <c r="AC14" s="254">
        <v>42805.891866649887</v>
      </c>
      <c r="AD14" s="254">
        <v>40173.393837072006</v>
      </c>
      <c r="AE14" s="254">
        <v>39700.674762312003</v>
      </c>
      <c r="AF14" s="254">
        <v>37107.414725071998</v>
      </c>
      <c r="AG14" s="254">
        <v>35721.07804673077</v>
      </c>
      <c r="AH14" s="254">
        <v>37203.917620851666</v>
      </c>
      <c r="AI14" s="225">
        <v>39678.096084008692</v>
      </c>
      <c r="AJ14" s="225">
        <v>43118.594551440707</v>
      </c>
      <c r="AK14" s="225">
        <v>40956.04408485131</v>
      </c>
      <c r="AL14" s="225">
        <v>40880.349822402175</v>
      </c>
      <c r="AM14" s="225">
        <v>41249.804800000005</v>
      </c>
      <c r="AN14" s="225">
        <v>57457.781460760001</v>
      </c>
      <c r="AO14" s="225">
        <v>61985.838547152001</v>
      </c>
      <c r="AP14" s="225">
        <v>84475.548753584007</v>
      </c>
      <c r="AQ14" s="225">
        <v>80087.986399999994</v>
      </c>
      <c r="AR14" s="225">
        <v>80904</v>
      </c>
      <c r="AS14" s="225">
        <v>79385.600000000006</v>
      </c>
      <c r="AT14" s="225">
        <v>77832.439054264003</v>
      </c>
      <c r="AU14" s="225">
        <v>62193.428000000007</v>
      </c>
      <c r="AV14" s="225">
        <v>61605.642630527997</v>
      </c>
      <c r="AW14" s="225">
        <v>55271.650704936008</v>
      </c>
      <c r="AX14" s="225">
        <v>54650.659759231996</v>
      </c>
      <c r="AY14" s="225">
        <v>54254.270544000006</v>
      </c>
      <c r="AZ14" s="225">
        <v>53743.143013816007</v>
      </c>
      <c r="BA14" s="225">
        <v>55567.893885360012</v>
      </c>
      <c r="BB14" s="225">
        <v>55281.711734648008</v>
      </c>
      <c r="BC14" s="225">
        <v>51447.939149944003</v>
      </c>
      <c r="BD14" s="225">
        <v>51268</v>
      </c>
      <c r="BE14" s="225">
        <v>51140.640107744002</v>
      </c>
      <c r="BF14" s="225">
        <v>50932</v>
      </c>
      <c r="BG14" s="225">
        <v>51074</v>
      </c>
      <c r="BH14" s="225">
        <f t="shared" ref="BH14:BQ14" si="6">+BH12*0.8</f>
        <v>51173.646189552004</v>
      </c>
      <c r="BI14" s="225">
        <f t="shared" si="6"/>
        <v>51542.578127368004</v>
      </c>
      <c r="BJ14" s="225">
        <f t="shared" si="6"/>
        <v>52151.746518016007</v>
      </c>
      <c r="BK14" s="225">
        <f t="shared" si="6"/>
        <v>54494.593412416012</v>
      </c>
      <c r="BL14" s="225">
        <f t="shared" si="6"/>
        <v>54254.689694879999</v>
      </c>
      <c r="BM14" s="225">
        <f t="shared" si="6"/>
        <v>54214.94435780801</v>
      </c>
      <c r="BN14" s="225">
        <f t="shared" si="6"/>
        <v>53805.220200424003</v>
      </c>
      <c r="BO14" s="225">
        <f t="shared" si="6"/>
        <v>54133.104523896007</v>
      </c>
      <c r="BP14" s="225">
        <f t="shared" si="6"/>
        <v>53852.864384872002</v>
      </c>
      <c r="BQ14" s="225">
        <f t="shared" si="6"/>
        <v>53481.147770768002</v>
      </c>
      <c r="BR14" s="225">
        <f>+BR12*0.8</f>
        <v>52785.935135288004</v>
      </c>
      <c r="BS14" s="225">
        <f>+BS12*0.8</f>
        <v>52492.27591635201</v>
      </c>
      <c r="BT14" s="225">
        <f t="shared" ref="BT14:BU14" si="7">+BT12*0.8</f>
        <v>51950.939533672004</v>
      </c>
      <c r="BU14" s="225">
        <f t="shared" si="7"/>
        <v>50838.002828655997</v>
      </c>
      <c r="BV14" s="225">
        <f>+BV12*0.8</f>
        <v>51550.461094568003</v>
      </c>
      <c r="BW14" s="255">
        <v>51295.509992736006</v>
      </c>
      <c r="BX14" s="225">
        <f t="shared" ref="BX14" si="8">+BX12*0.8</f>
        <v>84967.570357096018</v>
      </c>
      <c r="BY14" s="225">
        <f>+BY12*0.8</f>
        <v>84280.621692903995</v>
      </c>
      <c r="BZ14" s="225">
        <f>+BZ12*0.8</f>
        <v>83496.800000000003</v>
      </c>
      <c r="CA14" s="225">
        <f>+CA12*0.8</f>
        <v>84415.935892040012</v>
      </c>
      <c r="CB14" s="225">
        <f>+CB12*0.8</f>
        <v>83680.878025648009</v>
      </c>
      <c r="CC14" s="225">
        <f>+CC12*0.8</f>
        <v>84253.821336368012</v>
      </c>
      <c r="CD14" s="225">
        <f>+CD12/1.05</f>
        <v>105379.69419200951</v>
      </c>
      <c r="CE14" s="225">
        <f>+CE12/1.05</f>
        <v>102646.03135073332</v>
      </c>
      <c r="CF14" s="225">
        <f>+CF12/1.05</f>
        <v>100804.75645010477</v>
      </c>
      <c r="CG14" s="225"/>
      <c r="CH14" s="225"/>
      <c r="CI14" s="225"/>
    </row>
    <row r="15" spans="1:87" s="12" customFormat="1">
      <c r="B15" s="11"/>
      <c r="C15" s="16" t="s">
        <v>7</v>
      </c>
      <c r="D15" s="228">
        <v>9468.9590000000026</v>
      </c>
      <c r="E15" s="228">
        <v>8552.4774000000016</v>
      </c>
      <c r="F15" s="228">
        <v>8206.3718000000026</v>
      </c>
      <c r="G15" s="228">
        <v>7694.4746000000014</v>
      </c>
      <c r="H15" s="228">
        <v>8090.4178000000029</v>
      </c>
      <c r="I15" s="228">
        <v>10369.527200000002</v>
      </c>
      <c r="J15" s="228">
        <v>11650.726400000001</v>
      </c>
      <c r="K15" s="228">
        <v>14481.434400000002</v>
      </c>
      <c r="L15" s="228">
        <v>12890.677600000003</v>
      </c>
      <c r="M15" s="228">
        <v>14780.281600000002</v>
      </c>
      <c r="N15" s="228">
        <v>15963.071200000002</v>
      </c>
      <c r="O15" s="228">
        <v>15035.950400000003</v>
      </c>
      <c r="P15" s="228">
        <v>10858.778399999999</v>
      </c>
      <c r="Q15" s="228">
        <v>8484.7548291748462</v>
      </c>
      <c r="R15" s="228">
        <v>10031.164905118851</v>
      </c>
      <c r="S15" s="228">
        <v>9872.644148180003</v>
      </c>
      <c r="T15" s="228">
        <v>9585.7905481800008</v>
      </c>
      <c r="U15" s="228">
        <v>7278.6680657040051</v>
      </c>
      <c r="V15" s="228">
        <v>8321.7383251760039</v>
      </c>
      <c r="W15" s="228">
        <v>8735.9072692319969</v>
      </c>
      <c r="X15" s="228">
        <v>9672.8061248400045</v>
      </c>
      <c r="Y15" s="228">
        <v>7446.5274116240034</v>
      </c>
      <c r="Z15" s="228">
        <v>7602.5169389120128</v>
      </c>
      <c r="AA15" s="228">
        <v>7336.1659254079132</v>
      </c>
      <c r="AB15" s="256">
        <v>5338.3254193468019</v>
      </c>
      <c r="AC15" s="256">
        <v>4150.5918666498837</v>
      </c>
      <c r="AD15" s="256">
        <v>799.99383707200468</v>
      </c>
      <c r="AE15" s="256">
        <v>3012.6747623120027</v>
      </c>
      <c r="AF15" s="256">
        <v>1870.3743803129328</v>
      </c>
      <c r="AG15" s="256">
        <v>315.26969541141443</v>
      </c>
      <c r="AH15" s="256">
        <v>18.917620851665561</v>
      </c>
      <c r="AI15" s="228">
        <v>964.09608400869183</v>
      </c>
      <c r="AJ15" s="228">
        <v>713.59455144070671</v>
      </c>
      <c r="AK15" s="228">
        <v>885.04408485130989</v>
      </c>
      <c r="AL15" s="228">
        <v>868.34982240217505</v>
      </c>
      <c r="AM15" s="228">
        <v>1542.8048000000053</v>
      </c>
      <c r="AN15" s="228">
        <v>17580.70251576</v>
      </c>
      <c r="AO15" s="228">
        <v>2822.3985471519991</v>
      </c>
      <c r="AP15" s="228">
        <v>3907.5487535840075</v>
      </c>
      <c r="AQ15" s="228">
        <v>3766.9863999999943</v>
      </c>
      <c r="AR15" s="228">
        <v>1545</v>
      </c>
      <c r="AS15" s="228">
        <v>2515.8451000714558</v>
      </c>
      <c r="AT15" s="228">
        <v>3001.4390542640031</v>
      </c>
      <c r="AU15" s="228">
        <v>885.27956859700498</v>
      </c>
      <c r="AV15" s="228">
        <v>4865.064292373514</v>
      </c>
      <c r="AW15" s="228">
        <v>4555.245186681801</v>
      </c>
      <c r="AX15" s="228">
        <v>4167.6503221542953</v>
      </c>
      <c r="AY15" s="228">
        <v>4211.0176355008152</v>
      </c>
      <c r="AZ15" s="228">
        <v>5250.6270443693502</v>
      </c>
      <c r="BA15" s="228">
        <v>3849.0621073600123</v>
      </c>
      <c r="BB15" s="228">
        <v>3984.8684412200892</v>
      </c>
      <c r="BC15" s="228">
        <v>2799.4891547279694</v>
      </c>
      <c r="BD15" s="228">
        <v>5994</v>
      </c>
      <c r="BE15" s="228">
        <v>7471.260960301559</v>
      </c>
      <c r="BF15" s="228">
        <v>7271</v>
      </c>
      <c r="BG15" s="228">
        <v>4000</v>
      </c>
      <c r="BH15" s="228">
        <f t="shared" ref="BH15:BU15" si="9">+BH14-BH9</f>
        <v>6362.2990066063066</v>
      </c>
      <c r="BI15" s="228">
        <f t="shared" si="9"/>
        <v>6896.3003233164854</v>
      </c>
      <c r="BJ15" s="228">
        <f t="shared" si="9"/>
        <v>7601.3878464745867</v>
      </c>
      <c r="BK15" s="228">
        <f t="shared" si="9"/>
        <v>2804.589988053558</v>
      </c>
      <c r="BL15" s="228">
        <f t="shared" si="9"/>
        <v>3036.1332968795978</v>
      </c>
      <c r="BM15" s="228">
        <f t="shared" si="9"/>
        <v>3061.7904558201844</v>
      </c>
      <c r="BN15" s="228">
        <f t="shared" si="9"/>
        <v>2946.1954845007131</v>
      </c>
      <c r="BO15" s="228">
        <f t="shared" si="9"/>
        <v>1136.2175061361777</v>
      </c>
      <c r="BP15" s="228">
        <f t="shared" si="9"/>
        <v>1419.8290628719988</v>
      </c>
      <c r="BQ15" s="228">
        <f t="shared" si="9"/>
        <v>3579.0701557680004</v>
      </c>
      <c r="BR15" s="228">
        <f t="shared" si="9"/>
        <v>2845.573436288003</v>
      </c>
      <c r="BS15" s="228">
        <f t="shared" si="9"/>
        <v>2632.8225783520102</v>
      </c>
      <c r="BT15" s="228">
        <f t="shared" si="9"/>
        <v>2298.6209806720071</v>
      </c>
      <c r="BU15" s="228">
        <f t="shared" si="9"/>
        <v>1354.7428276559949</v>
      </c>
      <c r="BV15" s="228">
        <f>+BV14-BV9</f>
        <v>2279.7860485680067</v>
      </c>
      <c r="BW15" s="228">
        <f>+BW14-BW9</f>
        <v>3062.6977497360058</v>
      </c>
      <c r="BX15" s="228">
        <f t="shared" ref="BX15:BY15" si="10">+BX14-BX9</f>
        <v>17535.483569096017</v>
      </c>
      <c r="BY15" s="228">
        <f t="shared" si="10"/>
        <v>17909.560160903988</v>
      </c>
      <c r="BZ15" s="228">
        <f>+BZ14-BZ9</f>
        <v>17104.800000000003</v>
      </c>
      <c r="CA15" s="236">
        <f>+CA14-CA9</f>
        <v>16754.935892040012</v>
      </c>
      <c r="CB15" s="236">
        <f t="shared" ref="CB15" si="11">+CB14-CB9</f>
        <v>11052.47037209291</v>
      </c>
      <c r="CC15" s="228">
        <f>+CC14-CC9</f>
        <v>15065.584508313215</v>
      </c>
      <c r="CD15" s="228">
        <f>+CD14-CD9</f>
        <v>37770.4808995372</v>
      </c>
      <c r="CE15" s="236">
        <f>+CE14-CE9</f>
        <v>43074.534027733316</v>
      </c>
      <c r="CF15" s="236">
        <f>+CF14-CF9</f>
        <v>47000.668474104772</v>
      </c>
      <c r="CG15" s="228"/>
      <c r="CH15" s="228"/>
      <c r="CI15" s="236"/>
    </row>
    <row r="16" spans="1:87" s="5" customFormat="1">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CC16" s="18"/>
      <c r="CE16" s="18"/>
      <c r="CF16" s="312" t="s">
        <v>101</v>
      </c>
    </row>
    <row r="17" spans="29:61">
      <c r="BI17" s="257"/>
    </row>
    <row r="20" spans="29:61">
      <c r="BI20" s="257"/>
    </row>
    <row r="21" spans="29:61">
      <c r="AC21" s="258"/>
      <c r="AD21" s="258"/>
      <c r="AE21" s="259"/>
      <c r="AF21" s="258"/>
      <c r="AG21" s="258"/>
    </row>
  </sheetData>
  <mergeCells count="27">
    <mergeCell ref="CF6:CI6"/>
    <mergeCell ref="CB6:CE6"/>
    <mergeCell ref="BH6:BK6"/>
    <mergeCell ref="BL6:BO6"/>
    <mergeCell ref="BP6:BS6"/>
    <mergeCell ref="BT6:BW6"/>
    <mergeCell ref="AN6:AQ6"/>
    <mergeCell ref="AR6:AU6"/>
    <mergeCell ref="AV6:AY6"/>
    <mergeCell ref="AZ6:BC6"/>
    <mergeCell ref="BD6:BG6"/>
    <mergeCell ref="B5:C5"/>
    <mergeCell ref="B8:C8"/>
    <mergeCell ref="BX6:CA6"/>
    <mergeCell ref="B14:C14"/>
    <mergeCell ref="B9:C9"/>
    <mergeCell ref="B12:C12"/>
    <mergeCell ref="B13:C13"/>
    <mergeCell ref="D6:G6"/>
    <mergeCell ref="H6:K6"/>
    <mergeCell ref="L6:O6"/>
    <mergeCell ref="P6:S6"/>
    <mergeCell ref="T6:W6"/>
    <mergeCell ref="X6:AA6"/>
    <mergeCell ref="AB6:AE6"/>
    <mergeCell ref="AF6:AI6"/>
    <mergeCell ref="AJ6:AM6"/>
  </mergeCells>
  <pageMargins left="0.7" right="0.7" top="0.75" bottom="0.75" header="0.3" footer="0.3"/>
  <pageSetup paperSize="9" orientation="portrait" horizontalDpi="4294967294"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N110"/>
  <sheetViews>
    <sheetView zoomScale="70" zoomScaleNormal="70" workbookViewId="0">
      <pane xSplit="1" topLeftCell="BG1" activePane="topRight" state="frozen"/>
      <selection pane="topRight" activeCell="BK18" sqref="BK18"/>
    </sheetView>
  </sheetViews>
  <sheetFormatPr defaultColWidth="11.42578125" defaultRowHeight="15" outlineLevelCol="1"/>
  <cols>
    <col min="1" max="1" customWidth="true" style="21" width="63.140625" collapsed="false"/>
    <col min="2" max="2" customWidth="true" hidden="true" style="22" width="17.5703125" outlineLevel="1" collapsed="false"/>
    <col min="3" max="3" customWidth="true" hidden="true" style="18" width="15.7109375" outlineLevel="1" collapsed="false"/>
    <col min="4" max="4" customWidth="true" hidden="true" style="18" width="17.7109375" outlineLevel="1" collapsed="false"/>
    <col min="5" max="5" customWidth="true" hidden="true" style="18" width="16.0" outlineLevel="1" collapsed="false"/>
    <col min="6" max="6" customWidth="true" hidden="true" style="18" width="18.42578125" outlineLevel="1" collapsed="false"/>
    <col min="7" max="7" customWidth="true" hidden="true" style="41" width="15.7109375" outlineLevel="1" collapsed="false"/>
    <col min="8" max="8" customWidth="true" hidden="true" style="5" width="15.85546875" outlineLevel="1" collapsed="false"/>
    <col min="9" max="9" customWidth="true" hidden="true" style="53" width="16.85546875" outlineLevel="1" collapsed="false"/>
    <col min="10" max="10" customWidth="true" hidden="true" style="5" width="16.0" outlineLevel="1" collapsed="false"/>
    <col min="11" max="11" customWidth="true" hidden="true" style="41" width="18.42578125" outlineLevel="1" collapsed="false"/>
    <col min="12" max="12" customWidth="true" hidden="true" style="5" width="19.0" outlineLevel="1" collapsed="false"/>
    <col min="13" max="13" customWidth="true" hidden="true" style="5" width="16.85546875" outlineLevel="1" collapsed="false"/>
    <col min="14" max="17" customWidth="true" hidden="true" style="5" width="16.28515625" outlineLevel="1" collapsed="false"/>
    <col min="18" max="18" customWidth="true" hidden="true" style="52" width="19.5703125" outlineLevel="1" collapsed="false"/>
    <col min="19" max="19" customWidth="true" hidden="true" style="5" width="17.0" outlineLevel="1" collapsed="false"/>
    <col min="20" max="20" customWidth="true" hidden="true" style="5" width="16.140625" outlineLevel="1" collapsed="false"/>
    <col min="21" max="21" customWidth="true" hidden="true" style="52" width="18.5703125" outlineLevel="1" collapsed="false"/>
    <col min="22" max="22" customWidth="true" hidden="true" style="5" width="18.5703125" outlineLevel="1" collapsed="false"/>
    <col min="23" max="23" customWidth="true" hidden="true" style="5" width="19.42578125" outlineLevel="1" collapsed="false"/>
    <col min="24" max="24" customWidth="true" hidden="true" style="5" width="18.5703125" outlineLevel="1" collapsed="false"/>
    <col min="25" max="25" customWidth="true" hidden="true" style="46" width="18.5703125" outlineLevel="1" collapsed="false"/>
    <col min="26" max="26" customWidth="true" hidden="true" style="5" width="20.5703125" outlineLevel="1" collapsed="false"/>
    <col min="27" max="27" customWidth="true" hidden="true" style="5" width="18.5703125" outlineLevel="1" collapsed="false"/>
    <col min="28" max="28" customWidth="true" hidden="true" style="5" width="20.5703125" outlineLevel="1" collapsed="false"/>
    <col min="29" max="29" customWidth="true" hidden="true" style="5" width="21.0" outlineLevel="1" collapsed="false"/>
    <col min="30" max="30" customWidth="true" hidden="true" style="5" width="19.5703125" outlineLevel="1" collapsed="false"/>
    <col min="31" max="31" customWidth="true" hidden="true" style="5" width="20.5703125" outlineLevel="1" collapsed="false"/>
    <col min="32" max="32" customWidth="true" hidden="true" style="5" width="18.140625" outlineLevel="1" collapsed="false"/>
    <col min="33" max="33" customWidth="true" hidden="true" style="5" width="21.5703125" outlineLevel="1" collapsed="false"/>
    <col min="34" max="34" customWidth="true" hidden="true" style="5" width="22.140625" outlineLevel="1" collapsed="false"/>
    <col min="35" max="35" customWidth="true" hidden="true" style="5" width="20.5703125" outlineLevel="1" collapsed="false"/>
    <col min="36" max="36" customWidth="true" hidden="true" style="5" width="18.140625" outlineLevel="1" collapsed="false"/>
    <col min="37" max="37" customWidth="true" hidden="true" style="5" width="21.5703125" outlineLevel="1" collapsed="false"/>
    <col min="38" max="38" customWidth="true" hidden="true" style="5" width="22.140625" outlineLevel="1" collapsed="false"/>
    <col min="39" max="46" customWidth="true" hidden="true" style="5" width="19.85546875" outlineLevel="1" collapsed="false"/>
    <col min="47" max="49" customWidth="true" hidden="true" style="5" width="20.5703125" outlineLevel="1" collapsed="false"/>
    <col min="50" max="50" customWidth="true" hidden="true" style="5" width="20.42578125" outlineLevel="1" collapsed="false"/>
    <col min="51" max="54" customWidth="true" hidden="true" style="5" width="20.85546875" outlineLevel="1" collapsed="false"/>
    <col min="55" max="58" customWidth="true" hidden="true" style="5" width="20.5703125" outlineLevel="1" collapsed="false"/>
    <col min="59" max="59" customWidth="true" style="5" width="20.5703125" collapsed="true"/>
    <col min="60" max="62" customWidth="true" style="5" width="20.5703125" collapsed="false"/>
    <col min="63" max="63" customWidth="true" style="5" width="20.5703125" collapsed="true"/>
    <col min="64" max="66" customWidth="true" style="5" width="20.5703125" collapsed="false"/>
    <col min="67" max="16384" style="5" width="11.42578125" collapsed="false"/>
  </cols>
  <sheetData>
    <row r="1" spans="1:66">
      <c r="G1" s="5"/>
    </row>
    <row r="2" spans="1:66">
      <c r="G2" s="5"/>
    </row>
    <row r="3" spans="1:66" ht="55.5" customHeight="1">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row>
    <row r="4" spans="1:66" ht="21">
      <c r="B4" s="62"/>
      <c r="C4" s="62"/>
      <c r="D4" s="62"/>
      <c r="E4" s="62"/>
      <c r="F4" s="62"/>
      <c r="G4" s="62"/>
      <c r="H4" s="62"/>
      <c r="I4" s="62"/>
      <c r="J4" s="62"/>
      <c r="K4" s="62"/>
      <c r="L4" s="62"/>
      <c r="M4" s="62"/>
      <c r="N4" s="62"/>
      <c r="O4" s="62"/>
      <c r="P4" s="62"/>
      <c r="Q4" s="62"/>
      <c r="R4" s="62"/>
      <c r="S4" s="62"/>
      <c r="T4" s="62"/>
      <c r="U4" s="62"/>
      <c r="V4" s="62"/>
      <c r="W4" s="62"/>
      <c r="X4" s="62"/>
      <c r="Y4" s="63"/>
      <c r="Z4" s="63"/>
      <c r="AA4" s="63"/>
    </row>
    <row r="5" spans="1:66" ht="28.5">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row>
    <row r="6" spans="1:66" ht="36.75" thickBot="1">
      <c r="A6" s="64" t="s">
        <v>67</v>
      </c>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row>
    <row r="7" spans="1:66" ht="21.75" thickBot="1">
      <c r="B7" s="31">
        <v>2007</v>
      </c>
      <c r="C7" s="298">
        <v>2008</v>
      </c>
      <c r="D7" s="298"/>
      <c r="E7" s="298"/>
      <c r="F7" s="298"/>
      <c r="G7" s="298">
        <v>2009</v>
      </c>
      <c r="H7" s="298"/>
      <c r="I7" s="298"/>
      <c r="J7" s="298"/>
      <c r="K7" s="298">
        <v>2010</v>
      </c>
      <c r="L7" s="298"/>
      <c r="M7" s="298"/>
      <c r="N7" s="298"/>
      <c r="O7" s="298">
        <v>2011</v>
      </c>
      <c r="P7" s="298"/>
      <c r="Q7" s="298"/>
      <c r="R7" s="298"/>
      <c r="S7" s="296">
        <v>2012</v>
      </c>
      <c r="T7" s="297"/>
      <c r="U7" s="297"/>
      <c r="V7" s="297"/>
      <c r="W7" s="296">
        <v>2013</v>
      </c>
      <c r="X7" s="297"/>
      <c r="Y7" s="297"/>
      <c r="Z7" s="297"/>
      <c r="AA7" s="299">
        <v>2014</v>
      </c>
      <c r="AB7" s="300"/>
      <c r="AC7" s="300"/>
      <c r="AD7" s="300"/>
      <c r="AE7" s="299">
        <v>2015</v>
      </c>
      <c r="AF7" s="300"/>
      <c r="AG7" s="300"/>
      <c r="AH7" s="300"/>
      <c r="AI7" s="299">
        <v>2016</v>
      </c>
      <c r="AJ7" s="300"/>
      <c r="AK7" s="300"/>
      <c r="AL7" s="300"/>
      <c r="AM7" s="299">
        <v>2017</v>
      </c>
      <c r="AN7" s="300"/>
      <c r="AO7" s="300"/>
      <c r="AP7" s="300"/>
      <c r="AQ7" s="299">
        <v>2018</v>
      </c>
      <c r="AR7" s="300"/>
      <c r="AS7" s="300"/>
      <c r="AT7" s="300"/>
      <c r="AU7" s="296">
        <v>2019</v>
      </c>
      <c r="AV7" s="297"/>
      <c r="AW7" s="297"/>
      <c r="AX7" s="297"/>
      <c r="AY7" s="299">
        <v>2020</v>
      </c>
      <c r="AZ7" s="300"/>
      <c r="BA7" s="300"/>
      <c r="BB7" s="300"/>
      <c r="BC7" s="299">
        <v>2021</v>
      </c>
      <c r="BD7" s="300"/>
      <c r="BE7" s="300"/>
      <c r="BF7" s="300"/>
      <c r="BG7" s="299">
        <v>2022</v>
      </c>
      <c r="BH7" s="300"/>
      <c r="BI7" s="300"/>
      <c r="BJ7" s="300"/>
      <c r="BK7" s="296">
        <v>2023</v>
      </c>
      <c r="BL7" s="310"/>
      <c r="BM7" s="310"/>
      <c r="BN7" s="310"/>
    </row>
    <row r="8" spans="1:66" ht="23.25">
      <c r="A8" s="20" t="s">
        <v>15</v>
      </c>
      <c r="B8" s="19" t="s">
        <v>3</v>
      </c>
      <c r="C8" s="19" t="s">
        <v>0</v>
      </c>
      <c r="D8" s="19" t="s">
        <v>1</v>
      </c>
      <c r="E8" s="19" t="s">
        <v>2</v>
      </c>
      <c r="F8" s="19" t="s">
        <v>3</v>
      </c>
      <c r="G8" s="19" t="s">
        <v>0</v>
      </c>
      <c r="H8" s="19" t="s">
        <v>1</v>
      </c>
      <c r="I8" s="19" t="s">
        <v>2</v>
      </c>
      <c r="J8" s="19" t="s">
        <v>3</v>
      </c>
      <c r="K8" s="60" t="s">
        <v>0</v>
      </c>
      <c r="L8" s="19" t="s">
        <v>1</v>
      </c>
      <c r="M8" s="19" t="s">
        <v>2</v>
      </c>
      <c r="N8" s="19" t="s">
        <v>3</v>
      </c>
      <c r="O8" s="19" t="s">
        <v>0</v>
      </c>
      <c r="P8" s="19" t="s">
        <v>1</v>
      </c>
      <c r="Q8" s="19" t="s">
        <v>2</v>
      </c>
      <c r="R8" s="60" t="s">
        <v>3</v>
      </c>
      <c r="S8" s="19" t="s">
        <v>0</v>
      </c>
      <c r="T8" s="19" t="s">
        <v>1</v>
      </c>
      <c r="U8" s="19" t="s">
        <v>2</v>
      </c>
      <c r="V8" s="19" t="s">
        <v>3</v>
      </c>
      <c r="W8" s="19" t="s">
        <v>0</v>
      </c>
      <c r="X8" s="19" t="s">
        <v>1</v>
      </c>
      <c r="Y8" s="60" t="s">
        <v>2</v>
      </c>
      <c r="Z8" s="19" t="s">
        <v>3</v>
      </c>
      <c r="AA8" s="19" t="s">
        <v>0</v>
      </c>
      <c r="AB8" s="19" t="s">
        <v>1</v>
      </c>
      <c r="AC8" s="19" t="s">
        <v>2</v>
      </c>
      <c r="AD8" s="19" t="s">
        <v>3</v>
      </c>
      <c r="AE8" s="19" t="s">
        <v>0</v>
      </c>
      <c r="AF8" s="19" t="s">
        <v>1</v>
      </c>
      <c r="AG8" s="19" t="s">
        <v>2</v>
      </c>
      <c r="AH8" s="19" t="s">
        <v>3</v>
      </c>
      <c r="AI8" s="19" t="s">
        <v>0</v>
      </c>
      <c r="AJ8" s="19" t="s">
        <v>1</v>
      </c>
      <c r="AK8" s="19" t="s">
        <v>2</v>
      </c>
      <c r="AL8" s="19" t="s">
        <v>3</v>
      </c>
      <c r="AM8" s="19" t="s">
        <v>0</v>
      </c>
      <c r="AN8" s="19" t="s">
        <v>1</v>
      </c>
      <c r="AO8" s="19" t="s">
        <v>2</v>
      </c>
      <c r="AP8" s="19" t="s">
        <v>3</v>
      </c>
      <c r="AQ8" s="19" t="s">
        <v>0</v>
      </c>
      <c r="AR8" s="19" t="s">
        <v>1</v>
      </c>
      <c r="AS8" s="19" t="s">
        <v>2</v>
      </c>
      <c r="AT8" s="19" t="s">
        <v>3</v>
      </c>
      <c r="AU8" s="19" t="s">
        <v>0</v>
      </c>
      <c r="AV8" s="19" t="s">
        <v>1</v>
      </c>
      <c r="AW8" s="19" t="s">
        <v>2</v>
      </c>
      <c r="AX8" s="19" t="s">
        <v>3</v>
      </c>
      <c r="AY8" s="19" t="s">
        <v>0</v>
      </c>
      <c r="AZ8" s="19" t="s">
        <v>1</v>
      </c>
      <c r="BA8" s="19" t="s">
        <v>2</v>
      </c>
      <c r="BB8" s="19" t="s">
        <v>3</v>
      </c>
      <c r="BC8" s="19" t="s">
        <v>0</v>
      </c>
      <c r="BD8" s="19" t="s">
        <v>1</v>
      </c>
      <c r="BE8" s="19" t="s">
        <v>2</v>
      </c>
      <c r="BF8" s="19" t="s">
        <v>3</v>
      </c>
      <c r="BG8" s="19" t="s">
        <v>0</v>
      </c>
      <c r="BH8" s="19" t="s">
        <v>1</v>
      </c>
      <c r="BI8" s="19" t="s">
        <v>102</v>
      </c>
      <c r="BJ8" s="19" t="s">
        <v>103</v>
      </c>
      <c r="BK8" s="19" t="s">
        <v>105</v>
      </c>
      <c r="BL8" s="19"/>
      <c r="BM8" s="19"/>
      <c r="BN8" s="19"/>
    </row>
    <row r="9" spans="1:66">
      <c r="G9" s="5"/>
      <c r="X9" s="52"/>
    </row>
    <row r="10" spans="1:66" ht="21">
      <c r="A10" s="23" t="s">
        <v>10</v>
      </c>
      <c r="B10" s="65">
        <v>96038.201145750005</v>
      </c>
      <c r="C10" s="65">
        <v>100625.22441698</v>
      </c>
      <c r="D10" s="65">
        <v>98993.675717389997</v>
      </c>
      <c r="E10" s="65">
        <v>99690.980437940001</v>
      </c>
      <c r="F10" s="65">
        <v>99789.521275050007</v>
      </c>
      <c r="G10" s="66">
        <v>99528.738483515262</v>
      </c>
      <c r="H10" s="66">
        <v>98858.753035924747</v>
      </c>
      <c r="I10" s="66">
        <v>98136.288592065466</v>
      </c>
      <c r="J10" s="66">
        <v>73928.739042140005</v>
      </c>
      <c r="K10" s="66">
        <v>73841.14315422636</v>
      </c>
      <c r="L10" s="66">
        <v>74612.675965713715</v>
      </c>
      <c r="M10" s="66">
        <v>68184.794450705915</v>
      </c>
      <c r="N10" s="66">
        <v>69124.959980714266</v>
      </c>
      <c r="O10" s="66">
        <v>71580.404164859996</v>
      </c>
      <c r="P10" s="66">
        <v>71846.470493550005</v>
      </c>
      <c r="Q10" s="66">
        <v>71226.307846570009</v>
      </c>
      <c r="R10" s="66">
        <v>68964.312946160004</v>
      </c>
      <c r="S10" s="66">
        <v>68791.09990007001</v>
      </c>
      <c r="T10" s="66">
        <v>75566.17782148</v>
      </c>
      <c r="U10" s="66">
        <v>99990.445085409985</v>
      </c>
      <c r="V10" s="66">
        <v>99447.671428369998</v>
      </c>
      <c r="W10" s="66">
        <v>102090.49021255999</v>
      </c>
      <c r="X10" s="66">
        <v>100789.62281831002</v>
      </c>
      <c r="Y10" s="66">
        <v>99646.115850400005</v>
      </c>
      <c r="Z10" s="66">
        <v>98195.449762970005</v>
      </c>
      <c r="AA10" s="66">
        <v>96955.463156259997</v>
      </c>
      <c r="AB10" s="66">
        <v>95856.05516525</v>
      </c>
      <c r="AC10" s="66">
        <v>94745.192137659993</v>
      </c>
      <c r="AD10" s="66">
        <v>93826.122301559997</v>
      </c>
      <c r="AE10" s="66">
        <v>92839.580107779999</v>
      </c>
      <c r="AF10" s="66">
        <v>96323.665848660006</v>
      </c>
      <c r="AG10" s="66">
        <v>95383.393946530006</v>
      </c>
      <c r="AH10" s="66">
        <v>94524.231821720008</v>
      </c>
      <c r="AI10" s="66">
        <v>79790.89492163001</v>
      </c>
      <c r="AJ10" s="66">
        <v>79300.251401130008</v>
      </c>
      <c r="AK10" s="66">
        <v>78798</v>
      </c>
      <c r="AL10" s="66">
        <v>77860.018083479998</v>
      </c>
      <c r="AM10" s="66">
        <v>74782.304401080008</v>
      </c>
      <c r="AN10" s="66">
        <v>75496.096722980001</v>
      </c>
      <c r="AO10" s="66">
        <v>74473.508026320007</v>
      </c>
      <c r="AP10" s="66">
        <v>71127.885053699996</v>
      </c>
      <c r="AQ10" s="66">
        <v>70833.521378610007</v>
      </c>
      <c r="AR10" s="66">
        <v>70728.456830390001</v>
      </c>
      <c r="AS10" s="66">
        <v>70199.126821049998</v>
      </c>
      <c r="AT10" s="66">
        <v>69843.956435140004</v>
      </c>
      <c r="AU10" s="66">
        <v>69583.825145540002</v>
      </c>
      <c r="AV10" s="66">
        <v>69379.458367009996</v>
      </c>
      <c r="AW10" s="66">
        <v>68468.316242770001</v>
      </c>
      <c r="AX10" s="66">
        <v>67646.850434930006</v>
      </c>
      <c r="AY10" s="66">
        <v>66944.205875710002</v>
      </c>
      <c r="AZ10" s="66">
        <v>66215126.518349998</v>
      </c>
      <c r="BA10" s="66">
        <v>65754129.213</v>
      </c>
      <c r="BB10" s="66">
        <v>65191043.319569997</v>
      </c>
      <c r="BC10" s="66">
        <v>119965986.16174001</v>
      </c>
      <c r="BD10" s="66">
        <v>118693074.38179</v>
      </c>
      <c r="BE10" s="66">
        <v>117162327</v>
      </c>
      <c r="BF10" s="66">
        <v>115254222.90969999</v>
      </c>
      <c r="BG10" s="66">
        <v>114019797.03521001</v>
      </c>
      <c r="BH10" s="66">
        <v>113980.12325953999</v>
      </c>
      <c r="BI10" s="66">
        <v>95111156.477980003</v>
      </c>
      <c r="BJ10" s="66">
        <v>95231698.529259995</v>
      </c>
      <c r="BK10" s="66">
        <v>94087967.136409998</v>
      </c>
      <c r="BL10" s="66"/>
      <c r="BM10" s="66"/>
      <c r="BN10" s="66"/>
    </row>
    <row r="11" spans="1:66" ht="21">
      <c r="A11" s="23" t="s">
        <v>11</v>
      </c>
      <c r="B11" s="65">
        <v>955415</v>
      </c>
      <c r="C11" s="65">
        <v>1085420</v>
      </c>
      <c r="D11" s="65">
        <v>968512</v>
      </c>
      <c r="E11" s="65">
        <v>972628</v>
      </c>
      <c r="F11" s="65">
        <v>977139</v>
      </c>
      <c r="G11" s="66">
        <v>977572</v>
      </c>
      <c r="H11" s="66">
        <v>977935</v>
      </c>
      <c r="I11" s="66">
        <v>978097</v>
      </c>
      <c r="J11" s="66">
        <v>870312</v>
      </c>
      <c r="K11" s="66">
        <v>870198</v>
      </c>
      <c r="L11" s="66">
        <v>877477</v>
      </c>
      <c r="M11" s="66">
        <v>841494</v>
      </c>
      <c r="N11" s="66">
        <v>850775</v>
      </c>
      <c r="O11" s="66">
        <v>894666</v>
      </c>
      <c r="P11" s="66">
        <v>898927</v>
      </c>
      <c r="Q11" s="66">
        <v>905446</v>
      </c>
      <c r="R11" s="66">
        <v>879633</v>
      </c>
      <c r="S11" s="66">
        <v>870901</v>
      </c>
      <c r="T11" s="66">
        <v>921671</v>
      </c>
      <c r="U11" s="66">
        <v>1242006</v>
      </c>
      <c r="V11" s="66">
        <v>1248850</v>
      </c>
      <c r="W11" s="66">
        <v>1281262</v>
      </c>
      <c r="X11" s="66">
        <v>1277776</v>
      </c>
      <c r="Y11" s="66">
        <v>1272938</v>
      </c>
      <c r="Z11" s="66">
        <v>1265429</v>
      </c>
      <c r="AA11" s="66">
        <v>1259635</v>
      </c>
      <c r="AB11" s="66">
        <v>1254045</v>
      </c>
      <c r="AC11" s="66">
        <v>1248668</v>
      </c>
      <c r="AD11" s="66">
        <v>1246329</v>
      </c>
      <c r="AE11" s="66">
        <v>1241374</v>
      </c>
      <c r="AF11" s="66">
        <v>1281330</v>
      </c>
      <c r="AG11" s="66">
        <v>1277513</v>
      </c>
      <c r="AH11" s="66">
        <v>1275044</v>
      </c>
      <c r="AI11" s="66">
        <v>1170404</v>
      </c>
      <c r="AJ11" s="66">
        <v>1162357</v>
      </c>
      <c r="AK11" s="66">
        <v>1160921</v>
      </c>
      <c r="AL11" s="66">
        <v>1156587</v>
      </c>
      <c r="AM11" s="66">
        <v>1132062</v>
      </c>
      <c r="AN11" s="66">
        <v>1153142</v>
      </c>
      <c r="AO11" s="66">
        <v>1143558</v>
      </c>
      <c r="AP11" s="66">
        <v>1094045</v>
      </c>
      <c r="AQ11" s="66">
        <v>1092527</v>
      </c>
      <c r="AR11" s="66">
        <v>1092858</v>
      </c>
      <c r="AS11" s="66">
        <v>1089856</v>
      </c>
      <c r="AT11" s="66">
        <v>1090378</v>
      </c>
      <c r="AU11" s="66">
        <v>1088856</v>
      </c>
      <c r="AV11" s="66">
        <v>1087913</v>
      </c>
      <c r="AW11" s="66">
        <v>1080849</v>
      </c>
      <c r="AX11" s="66">
        <v>1074715</v>
      </c>
      <c r="AY11" s="66">
        <v>1068193</v>
      </c>
      <c r="AZ11" s="66">
        <v>1061897</v>
      </c>
      <c r="BA11" s="66">
        <v>1056551</v>
      </c>
      <c r="BB11" s="66">
        <v>1051472</v>
      </c>
      <c r="BC11" s="66">
        <v>1809184</v>
      </c>
      <c r="BD11" s="66">
        <v>1796664</v>
      </c>
      <c r="BE11" s="66">
        <v>1785188</v>
      </c>
      <c r="BF11" s="66">
        <v>1768519</v>
      </c>
      <c r="BG11" s="66">
        <v>1753077</v>
      </c>
      <c r="BH11" s="66">
        <v>1746566</v>
      </c>
      <c r="BI11" s="66">
        <v>1491366</v>
      </c>
      <c r="BJ11" s="66">
        <v>1484655</v>
      </c>
      <c r="BK11" s="66">
        <v>1469947</v>
      </c>
      <c r="BL11" s="66"/>
      <c r="BM11" s="66"/>
      <c r="BN11" s="66"/>
    </row>
    <row r="12" spans="1:66" ht="21">
      <c r="A12" s="23" t="s">
        <v>12</v>
      </c>
      <c r="B12" s="26">
        <v>100519.87999534234</v>
      </c>
      <c r="C12" s="26">
        <v>92706.256027141557</v>
      </c>
      <c r="D12" s="65">
        <v>102212.13130801683</v>
      </c>
      <c r="E12" s="65">
        <v>102496.51504782918</v>
      </c>
      <c r="F12" s="65">
        <v>102124.18220442538</v>
      </c>
      <c r="G12" s="66">
        <v>101812.1821037379</v>
      </c>
      <c r="H12" s="66">
        <v>101089.28817960779</v>
      </c>
      <c r="I12" s="66">
        <v>100333.90204863677</v>
      </c>
      <c r="J12" s="66">
        <v>84945.099047399097</v>
      </c>
      <c r="K12" s="66">
        <v>84855.565232540597</v>
      </c>
      <c r="L12" s="66">
        <v>85030.919289865968</v>
      </c>
      <c r="M12" s="66">
        <v>81028.25979829437</v>
      </c>
      <c r="N12" s="66">
        <v>81249.40199314068</v>
      </c>
      <c r="O12" s="66">
        <v>80007.962932379232</v>
      </c>
      <c r="P12" s="66">
        <v>79924.699662542116</v>
      </c>
      <c r="Q12" s="66">
        <v>78664.335417650538</v>
      </c>
      <c r="R12" s="66">
        <v>78401.234317220937</v>
      </c>
      <c r="S12" s="66">
        <v>78988.426813231374</v>
      </c>
      <c r="T12" s="66">
        <v>81988.23421967274</v>
      </c>
      <c r="U12" s="66">
        <v>80507.215814907482</v>
      </c>
      <c r="V12" s="66">
        <v>79631.39802888257</v>
      </c>
      <c r="W12" s="66">
        <v>79679.636337111384</v>
      </c>
      <c r="X12" s="66">
        <v>78878.944993731318</v>
      </c>
      <c r="Y12" s="66">
        <v>78280.415739336881</v>
      </c>
      <c r="Z12" s="66">
        <v>77598.545444248564</v>
      </c>
      <c r="AA12" s="66">
        <v>76971.077459946726</v>
      </c>
      <c r="AB12" s="66">
        <v>76437.492406771678</v>
      </c>
      <c r="AC12" s="66">
        <v>75877.008250119325</v>
      </c>
      <c r="AD12" s="66">
        <v>75281.985977667209</v>
      </c>
      <c r="AE12" s="66">
        <v>74787.759456682674</v>
      </c>
      <c r="AF12" s="66">
        <v>75174.752677811353</v>
      </c>
      <c r="AG12" s="66">
        <v>74663.345066962138</v>
      </c>
      <c r="AH12" s="66">
        <v>74134.094056142378</v>
      </c>
      <c r="AI12" s="66">
        <v>68173.805730012886</v>
      </c>
      <c r="AJ12" s="66">
        <v>68223.66226652397</v>
      </c>
      <c r="AK12" s="66">
        <v>67875</v>
      </c>
      <c r="AL12" s="66">
        <v>67319</v>
      </c>
      <c r="AM12" s="66">
        <v>66058.488316964969</v>
      </c>
      <c r="AN12" s="66">
        <v>65469.904593692707</v>
      </c>
      <c r="AO12" s="66">
        <v>65124.381995771102</v>
      </c>
      <c r="AP12" s="66">
        <v>65013.674075289404</v>
      </c>
      <c r="AQ12" s="66">
        <v>64834.572855966035</v>
      </c>
      <c r="AR12" s="66">
        <v>64718.798627442906</v>
      </c>
      <c r="AS12" s="66">
        <v>64411.378036226808</v>
      </c>
      <c r="AT12" s="66">
        <v>64054.81074924476</v>
      </c>
      <c r="AU12" s="66">
        <v>63905.443093981201</v>
      </c>
      <c r="AV12" s="66">
        <v>63772.98402262864</v>
      </c>
      <c r="AW12" s="66">
        <v>63346.791497026876</v>
      </c>
      <c r="AX12" s="66">
        <v>62943.990206640832</v>
      </c>
      <c r="AY12" s="66">
        <v>62670.515417822433</v>
      </c>
      <c r="AZ12" s="66">
        <v>62355.507660677067</v>
      </c>
      <c r="BA12" s="66">
        <v>62234.694977336636</v>
      </c>
      <c r="BB12" s="66">
        <v>61999.790122390325</v>
      </c>
      <c r="BC12" s="66">
        <f>+BC10*1000/BC11</f>
        <v>66309.444568236286</v>
      </c>
      <c r="BD12" s="66">
        <f>+BD10*1000/BD11</f>
        <v>66063.033701231834</v>
      </c>
      <c r="BE12" s="66">
        <v>65630</v>
      </c>
      <c r="BF12" s="66">
        <v>65169.909347708446</v>
      </c>
      <c r="BG12" s="66">
        <v>65039.81116357696</v>
      </c>
      <c r="BH12" s="66">
        <v>65259.556901680211</v>
      </c>
      <c r="BI12" s="66">
        <v>63774.523811043</v>
      </c>
      <c r="BJ12" s="66">
        <v>64143.992058262695</v>
      </c>
      <c r="BK12" s="66">
        <v>64007.727582293781</v>
      </c>
      <c r="BL12" s="66"/>
      <c r="BM12" s="66"/>
      <c r="BN12" s="66"/>
    </row>
    <row r="13" spans="1:66" ht="21">
      <c r="A13" s="23" t="s">
        <v>13</v>
      </c>
      <c r="B13" s="65">
        <v>816949</v>
      </c>
      <c r="C13" s="65">
        <v>832697</v>
      </c>
      <c r="D13" s="26">
        <v>822839</v>
      </c>
      <c r="E13" s="26">
        <v>823636</v>
      </c>
      <c r="F13" s="26">
        <v>823328</v>
      </c>
      <c r="G13" s="67">
        <v>820801</v>
      </c>
      <c r="H13" s="67">
        <v>817486</v>
      </c>
      <c r="I13" s="67">
        <v>813708</v>
      </c>
      <c r="J13" s="67">
        <v>781703</v>
      </c>
      <c r="K13" s="67">
        <v>780801</v>
      </c>
      <c r="L13" s="67">
        <v>787009</v>
      </c>
      <c r="M13" s="67">
        <v>754615</v>
      </c>
      <c r="N13" s="67">
        <v>763204</v>
      </c>
      <c r="O13" s="67">
        <v>757629</v>
      </c>
      <c r="P13" s="67">
        <v>761171</v>
      </c>
      <c r="Q13" s="67">
        <v>757526</v>
      </c>
      <c r="R13" s="67">
        <v>739718</v>
      </c>
      <c r="S13" s="67">
        <v>739442</v>
      </c>
      <c r="T13" s="67">
        <v>781987</v>
      </c>
      <c r="U13" s="67">
        <v>1273928</v>
      </c>
      <c r="V13" s="67">
        <v>1118817</v>
      </c>
      <c r="W13" s="67">
        <v>1132466</v>
      </c>
      <c r="X13" s="67">
        <v>1118382</v>
      </c>
      <c r="Y13" s="67">
        <v>1085514</v>
      </c>
      <c r="Z13" s="67">
        <v>1079330</v>
      </c>
      <c r="AA13" s="67">
        <v>1074482</v>
      </c>
      <c r="AB13" s="67">
        <v>1070175</v>
      </c>
      <c r="AC13" s="66">
        <v>1066091</v>
      </c>
      <c r="AD13" s="66">
        <v>1065338</v>
      </c>
      <c r="AE13" s="66">
        <v>1061752</v>
      </c>
      <c r="AF13" s="66">
        <v>1099058</v>
      </c>
      <c r="AG13" s="66">
        <v>1096606</v>
      </c>
      <c r="AH13" s="66">
        <v>1095254</v>
      </c>
      <c r="AI13" s="66">
        <v>1005048</v>
      </c>
      <c r="AJ13" s="66">
        <v>1004458</v>
      </c>
      <c r="AK13" s="66">
        <v>1003940</v>
      </c>
      <c r="AL13" s="66">
        <v>1001420</v>
      </c>
      <c r="AM13" s="66">
        <v>979920</v>
      </c>
      <c r="AN13" s="66">
        <v>991151</v>
      </c>
      <c r="AO13" s="66">
        <v>986615</v>
      </c>
      <c r="AP13" s="66">
        <v>964392</v>
      </c>
      <c r="AQ13" s="66">
        <v>963461</v>
      </c>
      <c r="AR13" s="66">
        <v>964242</v>
      </c>
      <c r="AS13" s="66">
        <v>962103</v>
      </c>
      <c r="AT13" s="66">
        <v>963163</v>
      </c>
      <c r="AU13" s="66">
        <v>962277</v>
      </c>
      <c r="AV13" s="66">
        <v>961966</v>
      </c>
      <c r="AW13" s="66">
        <v>956654</v>
      </c>
      <c r="AX13" s="66">
        <v>951960</v>
      </c>
      <c r="AY13" s="66">
        <v>946551</v>
      </c>
      <c r="AZ13" s="66">
        <v>941232</v>
      </c>
      <c r="BA13" s="66">
        <v>936811</v>
      </c>
      <c r="BB13" s="66">
        <v>932541</v>
      </c>
      <c r="BC13" s="66">
        <v>1628274</v>
      </c>
      <c r="BD13" s="66">
        <v>1617965</v>
      </c>
      <c r="BE13" s="66">
        <v>1608795</v>
      </c>
      <c r="BF13" s="66">
        <v>1585195</v>
      </c>
      <c r="BG13" s="66">
        <v>1572074</v>
      </c>
      <c r="BH13" s="66">
        <v>1568226</v>
      </c>
      <c r="BI13" s="66">
        <v>1396640</v>
      </c>
      <c r="BJ13" s="66">
        <v>1391011</v>
      </c>
      <c r="BK13" s="66">
        <v>1377992</v>
      </c>
      <c r="BL13" s="66"/>
      <c r="BM13" s="66"/>
      <c r="BN13" s="66"/>
    </row>
    <row r="14" spans="1:66" ht="21">
      <c r="A14" s="23" t="s">
        <v>14</v>
      </c>
      <c r="B14" s="68" t="s">
        <v>89</v>
      </c>
      <c r="C14" s="68" t="s">
        <v>89</v>
      </c>
      <c r="D14" s="68" t="s">
        <v>89</v>
      </c>
      <c r="E14" s="68" t="s">
        <v>89</v>
      </c>
      <c r="F14" s="68" t="s">
        <v>89</v>
      </c>
      <c r="G14" s="68" t="s">
        <v>89</v>
      </c>
      <c r="H14" s="68" t="s">
        <v>89</v>
      </c>
      <c r="I14" s="68" t="s">
        <v>89</v>
      </c>
      <c r="J14" s="68" t="s">
        <v>89</v>
      </c>
      <c r="K14" s="67">
        <v>917189</v>
      </c>
      <c r="L14" s="67">
        <v>1021154</v>
      </c>
      <c r="M14" s="67">
        <v>886045</v>
      </c>
      <c r="N14" s="67">
        <v>897309</v>
      </c>
      <c r="O14" s="67">
        <v>854769</v>
      </c>
      <c r="P14" s="67">
        <v>859331</v>
      </c>
      <c r="Q14" s="67">
        <v>857117</v>
      </c>
      <c r="R14" s="67">
        <v>826481</v>
      </c>
      <c r="S14" s="67">
        <v>818329</v>
      </c>
      <c r="T14" s="67">
        <v>973409</v>
      </c>
      <c r="U14" s="67">
        <v>1343170.46</v>
      </c>
      <c r="V14" s="67">
        <v>1212711</v>
      </c>
      <c r="W14" s="67">
        <v>1369325</v>
      </c>
      <c r="X14" s="67">
        <v>1356122</v>
      </c>
      <c r="Y14" s="67">
        <v>1348548</v>
      </c>
      <c r="Z14" s="67">
        <v>1430842</v>
      </c>
      <c r="AA14" s="67">
        <v>1385289</v>
      </c>
      <c r="AB14" s="67">
        <v>1326820</v>
      </c>
      <c r="AC14" s="66">
        <v>1320750</v>
      </c>
      <c r="AD14" s="66">
        <v>1317528</v>
      </c>
      <c r="AE14" s="66">
        <v>1311790</v>
      </c>
      <c r="AF14" s="66">
        <v>1359039</v>
      </c>
      <c r="AG14" s="66">
        <v>1355958</v>
      </c>
      <c r="AH14" s="66">
        <v>1354096</v>
      </c>
      <c r="AI14" s="66">
        <v>1224263</v>
      </c>
      <c r="AJ14" s="66">
        <v>1222731</v>
      </c>
      <c r="AK14" s="66">
        <v>1220781</v>
      </c>
      <c r="AL14" s="66">
        <v>1216155</v>
      </c>
      <c r="AM14" s="66">
        <v>1187379</v>
      </c>
      <c r="AN14" s="66">
        <v>1241134</v>
      </c>
      <c r="AO14" s="66">
        <v>1231690</v>
      </c>
      <c r="AP14" s="66">
        <v>1179717</v>
      </c>
      <c r="AQ14" s="66">
        <v>1178640</v>
      </c>
      <c r="AR14" s="66">
        <v>1179564</v>
      </c>
      <c r="AS14" s="66">
        <v>1176652</v>
      </c>
      <c r="AT14" s="66">
        <v>1177527</v>
      </c>
      <c r="AU14" s="66">
        <v>1176335</v>
      </c>
      <c r="AV14" s="66">
        <v>1175889</v>
      </c>
      <c r="AW14" s="66">
        <v>1168502</v>
      </c>
      <c r="AX14" s="66">
        <v>1162281</v>
      </c>
      <c r="AY14" s="66">
        <v>1155611</v>
      </c>
      <c r="AZ14" s="66">
        <v>1149138</v>
      </c>
      <c r="BA14" s="66">
        <v>1143829</v>
      </c>
      <c r="BB14" s="66">
        <v>1139197</v>
      </c>
      <c r="BC14" s="66">
        <v>1975263</v>
      </c>
      <c r="BD14" s="66">
        <v>1962519</v>
      </c>
      <c r="BE14" s="66">
        <v>1951165</v>
      </c>
      <c r="BF14" s="66">
        <v>1934655</v>
      </c>
      <c r="BG14" s="66">
        <v>1918344</v>
      </c>
      <c r="BH14" s="66">
        <v>1912446</v>
      </c>
      <c r="BI14" s="66">
        <v>1491366</v>
      </c>
      <c r="BJ14" s="66">
        <v>1484655</v>
      </c>
      <c r="BK14" s="66">
        <v>1469947</v>
      </c>
      <c r="BL14" s="66"/>
      <c r="BM14" s="66"/>
      <c r="BN14" s="66"/>
    </row>
    <row r="15" spans="1:66" ht="21">
      <c r="A15" s="24"/>
      <c r="B15" s="37"/>
      <c r="C15" s="37"/>
      <c r="D15" s="37"/>
      <c r="E15" s="37"/>
      <c r="F15" s="37"/>
      <c r="G15" s="42"/>
      <c r="H15" s="42"/>
      <c r="I15" s="42"/>
      <c r="J15" s="42"/>
      <c r="K15" s="38"/>
      <c r="M15" s="52"/>
      <c r="N15" s="52"/>
      <c r="O15" s="52"/>
      <c r="P15" s="52"/>
      <c r="Q15" s="52"/>
      <c r="S15" s="52"/>
      <c r="T15" s="52"/>
      <c r="V15" s="52"/>
      <c r="W15" s="52"/>
      <c r="X15" s="52"/>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row>
    <row r="16" spans="1:66" ht="21">
      <c r="A16" s="23" t="s">
        <v>82</v>
      </c>
      <c r="B16" s="69">
        <v>3.2981080801218354</v>
      </c>
      <c r="C16" s="68" t="s">
        <v>89</v>
      </c>
      <c r="D16" s="69">
        <v>3.5717012210092274</v>
      </c>
      <c r="E16" s="69">
        <v>3.7443920118209895</v>
      </c>
      <c r="F16" s="69">
        <v>3.922176504149339</v>
      </c>
      <c r="G16" s="70">
        <v>4.105857371700842</v>
      </c>
      <c r="H16" s="70">
        <v>4.2956839304655299</v>
      </c>
      <c r="I16" s="70">
        <v>4.4943207310523468</v>
      </c>
      <c r="J16" s="70">
        <v>4.3462510173049118</v>
      </c>
      <c r="K16" s="70">
        <v>4.5033340850526944</v>
      </c>
      <c r="L16" s="70">
        <v>4.6109956026270726</v>
      </c>
      <c r="M16" s="70">
        <v>4.7753540574197988</v>
      </c>
      <c r="N16" s="70">
        <v>4.8572797384250634</v>
      </c>
      <c r="O16" s="70">
        <v>4.8997265398388024</v>
      </c>
      <c r="P16" s="70">
        <v>5.0398348253983043</v>
      </c>
      <c r="Q16" s="70">
        <v>5.2073015795649136</v>
      </c>
      <c r="R16" s="70">
        <v>5.3389982189722884</v>
      </c>
      <c r="S16" s="70">
        <v>5.5260284211897703</v>
      </c>
      <c r="T16" s="70">
        <v>5.8356699388840623</v>
      </c>
      <c r="U16" s="70">
        <v>6.0360980750740714</v>
      </c>
      <c r="V16" s="70">
        <v>6.1946026631994036</v>
      </c>
      <c r="W16" s="70">
        <v>6.3733112491496771</v>
      </c>
      <c r="X16" s="70">
        <v>6.5775811622652185</v>
      </c>
      <c r="Y16" s="70">
        <v>6.775446531104234</v>
      </c>
      <c r="Z16" s="70">
        <v>6.9766073421343409</v>
      </c>
      <c r="AA16" s="70">
        <v>7.1684895100380208</v>
      </c>
      <c r="AB16" s="70">
        <v>7.3470941538517911</v>
      </c>
      <c r="AC16" s="70">
        <v>7.534359654654935</v>
      </c>
      <c r="AD16" s="70">
        <v>7.7008037855552578</v>
      </c>
      <c r="AE16" s="70">
        <v>7.8639923779533021</v>
      </c>
      <c r="AF16" s="70">
        <v>7.9483506237188992</v>
      </c>
      <c r="AG16" s="70">
        <v>8.1063994211402779</v>
      </c>
      <c r="AH16" s="70">
        <v>8.2464698124817239</v>
      </c>
      <c r="AI16" s="70">
        <v>8.5</v>
      </c>
      <c r="AJ16" s="70">
        <v>8.6</v>
      </c>
      <c r="AK16" s="70">
        <v>8.6999999999999993</v>
      </c>
      <c r="AL16" s="70">
        <v>8.8000000000000007</v>
      </c>
      <c r="AM16" s="70">
        <v>8.9969259942361557</v>
      </c>
      <c r="AN16" s="70">
        <v>8.6677819219694872</v>
      </c>
      <c r="AO16" s="70">
        <v>8.7558171726847167</v>
      </c>
      <c r="AP16" s="70">
        <v>8.8745500346837023</v>
      </c>
      <c r="AQ16" s="70">
        <f>106.96155796687/12</f>
        <v>8.913463163905833</v>
      </c>
      <c r="AR16" s="70">
        <f>106.981135249916/12</f>
        <v>8.9150946041596661</v>
      </c>
      <c r="AS16" s="70">
        <v>8.9600073956158344</v>
      </c>
      <c r="AT16" s="70">
        <v>9.0015477874345002</v>
      </c>
      <c r="AU16" s="70">
        <f>108.246205593068/12</f>
        <v>9.0205171327556659</v>
      </c>
      <c r="AV16" s="70">
        <v>9.033715486762917</v>
      </c>
      <c r="AW16" s="70">
        <v>9.1044991602763634</v>
      </c>
      <c r="AX16" s="70">
        <v>9.1647746109000945</v>
      </c>
      <c r="AY16" s="66">
        <v>9.2481272380045834</v>
      </c>
      <c r="AZ16" s="66">
        <v>9.3766630510146669</v>
      </c>
      <c r="BA16" s="66">
        <v>9.4413589042039163</v>
      </c>
      <c r="BB16" s="66">
        <v>9.4966091120589784</v>
      </c>
      <c r="BC16" s="70">
        <v>9.9</v>
      </c>
      <c r="BD16" s="70">
        <v>10</v>
      </c>
      <c r="BE16" s="70">
        <v>10.1</v>
      </c>
      <c r="BF16" s="70">
        <v>10</v>
      </c>
      <c r="BG16" s="70">
        <v>10.1</v>
      </c>
      <c r="BH16" s="70">
        <v>9.9</v>
      </c>
      <c r="BI16" s="70">
        <v>9.6</v>
      </c>
      <c r="BJ16" s="70">
        <v>9.4</v>
      </c>
      <c r="BK16" s="70">
        <v>9.4195744991678048</v>
      </c>
      <c r="BL16" s="70"/>
      <c r="BM16" s="70"/>
      <c r="BN16" s="70"/>
    </row>
    <row r="17" spans="1:66" ht="21">
      <c r="A17" s="23" t="s">
        <v>83</v>
      </c>
      <c r="B17" s="69">
        <v>25.998634356664081</v>
      </c>
      <c r="C17" s="68" t="s">
        <v>89</v>
      </c>
      <c r="D17" s="69">
        <v>25.861323662082953</v>
      </c>
      <c r="E17" s="69">
        <v>25.746957516899155</v>
      </c>
      <c r="F17" s="69">
        <v>25.610747169939927</v>
      </c>
      <c r="G17" s="70">
        <v>25.43311613479278</v>
      </c>
      <c r="H17" s="70">
        <v>25.265649983559403</v>
      </c>
      <c r="I17" s="70">
        <v>25.07820551628426</v>
      </c>
      <c r="J17" s="70">
        <v>28.876346929635066</v>
      </c>
      <c r="K17" s="70">
        <v>28.850904831075571</v>
      </c>
      <c r="L17" s="70">
        <v>28.8034918444563</v>
      </c>
      <c r="M17" s="70">
        <v>28.730798035620889</v>
      </c>
      <c r="N17" s="70">
        <v>28.698227134640021</v>
      </c>
      <c r="O17" s="70">
        <v>23.606631988972762</v>
      </c>
      <c r="P17" s="70">
        <v>23.454091176321185</v>
      </c>
      <c r="Q17" s="70">
        <v>23.415371534304132</v>
      </c>
      <c r="R17" s="70">
        <v>23.434054265510813</v>
      </c>
      <c r="S17" s="70">
        <v>23.118766070885496</v>
      </c>
      <c r="T17" s="70">
        <v>22.867853378917342</v>
      </c>
      <c r="U17" s="70">
        <v>22.52313822913645</v>
      </c>
      <c r="V17" s="70">
        <v>22.241874177077467</v>
      </c>
      <c r="W17" s="70">
        <v>22.257043972701954</v>
      </c>
      <c r="X17" s="70">
        <v>22.177013807389326</v>
      </c>
      <c r="Y17" s="70">
        <v>21.753485812255605</v>
      </c>
      <c r="Z17" s="70">
        <v>21.558911496088502</v>
      </c>
      <c r="AA17" s="70">
        <v>21.375051490780631</v>
      </c>
      <c r="AB17" s="70">
        <v>21.201662151158384</v>
      </c>
      <c r="AC17" s="70">
        <v>21.026243522020014</v>
      </c>
      <c r="AD17" s="70">
        <v>20.85287157486642</v>
      </c>
      <c r="AE17" s="70">
        <v>20.68656402252331</v>
      </c>
      <c r="AF17" s="70">
        <v>20.492708353788085</v>
      </c>
      <c r="AG17" s="70">
        <v>20.335515571210234</v>
      </c>
      <c r="AH17" s="70">
        <v>20.178442023188961</v>
      </c>
      <c r="AI17" s="70">
        <v>19.3</v>
      </c>
      <c r="AJ17" s="70">
        <v>19.2</v>
      </c>
      <c r="AK17" s="70">
        <v>19.100000000000001</v>
      </c>
      <c r="AL17" s="70">
        <v>19</v>
      </c>
      <c r="AM17" s="70">
        <v>18.707609055421415</v>
      </c>
      <c r="AN17" s="70">
        <v>18.009702452065696</v>
      </c>
      <c r="AO17" s="70">
        <v>17.929950023415152</v>
      </c>
      <c r="AP17" s="70">
        <v>17.768004014177539</v>
      </c>
      <c r="AQ17" s="70">
        <f>212.482832593345/12</f>
        <v>17.706902716112083</v>
      </c>
      <c r="AR17" s="70">
        <f>211.94748054835/12</f>
        <v>17.662290045695833</v>
      </c>
      <c r="AS17" s="70">
        <v>17.603891217934834</v>
      </c>
      <c r="AT17" s="70">
        <v>17.534294333929918</v>
      </c>
      <c r="AU17" s="70">
        <f>209.863693338619/12</f>
        <v>17.488641111551583</v>
      </c>
      <c r="AV17" s="70">
        <v>17.453820746263919</v>
      </c>
      <c r="AW17" s="70">
        <v>17.372605387519599</v>
      </c>
      <c r="AX17" s="70">
        <v>17.295041305280797</v>
      </c>
      <c r="AY17" s="66">
        <v>17.217453043996834</v>
      </c>
      <c r="AZ17" s="66">
        <v>17.201611108944501</v>
      </c>
      <c r="BA17" s="66">
        <v>17.142142708869166</v>
      </c>
      <c r="BB17" s="66">
        <v>17.074183246324626</v>
      </c>
      <c r="BC17" s="70">
        <v>18.600000000000001</v>
      </c>
      <c r="BD17" s="70">
        <v>18.600000000000001</v>
      </c>
      <c r="BE17" s="70">
        <v>18.5</v>
      </c>
      <c r="BF17" s="70">
        <v>18.2</v>
      </c>
      <c r="BG17" s="70">
        <v>18.2</v>
      </c>
      <c r="BH17" s="70">
        <v>18.3</v>
      </c>
      <c r="BI17" s="70">
        <v>17.5</v>
      </c>
      <c r="BJ17" s="70">
        <v>17.600000000000001</v>
      </c>
      <c r="BK17" s="70">
        <v>17.56186040247497</v>
      </c>
      <c r="BL17" s="70"/>
      <c r="BM17" s="70"/>
      <c r="BN17" s="70"/>
    </row>
    <row r="18" spans="1:66" ht="21">
      <c r="A18" s="24"/>
      <c r="B18" s="37"/>
      <c r="C18" s="37"/>
      <c r="D18" s="37"/>
      <c r="E18" s="37"/>
      <c r="F18" s="37"/>
      <c r="G18" s="42"/>
      <c r="H18" s="42"/>
      <c r="I18" s="50"/>
      <c r="J18" s="50"/>
      <c r="K18" s="38"/>
      <c r="M18" s="52"/>
      <c r="N18" s="52"/>
      <c r="O18" s="52"/>
      <c r="P18" s="52"/>
      <c r="Q18" s="52"/>
      <c r="S18" s="52"/>
      <c r="T18" s="52"/>
      <c r="V18" s="52"/>
      <c r="W18" s="52"/>
      <c r="X18" s="52"/>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row>
    <row r="19" spans="1:66" ht="21">
      <c r="A19" s="23" t="s">
        <v>16</v>
      </c>
      <c r="B19" s="71">
        <v>0.998</v>
      </c>
      <c r="C19" s="72">
        <v>0.99825583129650741</v>
      </c>
      <c r="D19" s="72">
        <v>0.99819610869101838</v>
      </c>
      <c r="E19" s="72">
        <v>0.99814535874672117</v>
      </c>
      <c r="F19" s="72">
        <v>0.99813455603044976</v>
      </c>
      <c r="G19" s="73">
        <v>0.99812172206467586</v>
      </c>
      <c r="H19" s="73">
        <v>0.99811236237672085</v>
      </c>
      <c r="I19" s="73">
        <v>0.9980798034738283</v>
      </c>
      <c r="J19" s="73">
        <v>0.99789161348546507</v>
      </c>
      <c r="K19" s="73">
        <v>0.99793128513623719</v>
      </c>
      <c r="L19" s="73">
        <v>0.99794354786295403</v>
      </c>
      <c r="M19" s="73">
        <v>0.99777398706935871</v>
      </c>
      <c r="N19" s="73">
        <v>0.99775770336816616</v>
      </c>
      <c r="O19" s="73">
        <v>0.99685794173204145</v>
      </c>
      <c r="P19" s="73">
        <v>0.99687590329840692</v>
      </c>
      <c r="Q19" s="73">
        <v>0.99700085942738781</v>
      </c>
      <c r="R19" s="73">
        <v>0.99695036171760032</v>
      </c>
      <c r="S19" s="73">
        <v>0.99681599421279532</v>
      </c>
      <c r="T19" s="73">
        <v>0.99710377863854593</v>
      </c>
      <c r="U19" s="73">
        <v>0.9942288079490289</v>
      </c>
      <c r="V19" s="73">
        <v>0.99329900739898169</v>
      </c>
      <c r="W19" s="73">
        <v>0.99354251210423816</v>
      </c>
      <c r="X19" s="73">
        <v>0.99442300139466455</v>
      </c>
      <c r="Y19" s="73">
        <v>0.99377826958262228</v>
      </c>
      <c r="Z19" s="73">
        <v>0.99371157867456639</v>
      </c>
      <c r="AA19" s="73">
        <v>0.99365211186358771</v>
      </c>
      <c r="AB19" s="73">
        <v>0.99364561933505469</v>
      </c>
      <c r="AC19" s="73">
        <v>0.99367692787260808</v>
      </c>
      <c r="AD19" s="73">
        <v>0.99369181710645893</v>
      </c>
      <c r="AE19" s="73">
        <v>0.99373106561787194</v>
      </c>
      <c r="AF19" s="73">
        <v>0.99347664886480525</v>
      </c>
      <c r="AG19" s="73">
        <v>0.99284097917638803</v>
      </c>
      <c r="AH19" s="73">
        <v>0.99347664886480525</v>
      </c>
      <c r="AI19" s="73">
        <v>0.98681903549994066</v>
      </c>
      <c r="AJ19" s="73">
        <v>0.97528905843213931</v>
      </c>
      <c r="AK19" s="73">
        <v>0.96499999999999997</v>
      </c>
      <c r="AL19" s="73">
        <v>0.95399999999999996</v>
      </c>
      <c r="AM19" s="73">
        <v>0.95076879454189667</v>
      </c>
      <c r="AN19" s="73">
        <v>0.94014968960435485</v>
      </c>
      <c r="AO19" s="73">
        <v>0.93151051163217191</v>
      </c>
      <c r="AP19" s="73">
        <v>0.92521264134067938</v>
      </c>
      <c r="AQ19" s="73">
        <v>0.91433905046075703</v>
      </c>
      <c r="AR19" s="73">
        <v>0.82363198369160262</v>
      </c>
      <c r="AS19" s="73">
        <v>0.81501815749742146</v>
      </c>
      <c r="AT19" s="73">
        <v>0.80592135067437165</v>
      </c>
      <c r="AU19" s="73">
        <v>0.79394667405836061</v>
      </c>
      <c r="AV19" s="73">
        <v>0.78267237460634842</v>
      </c>
      <c r="AW19" s="73">
        <v>0.77529755069382777</v>
      </c>
      <c r="AX19" s="73">
        <v>0.76719671298756897</v>
      </c>
      <c r="AY19" s="73">
        <v>0.75982223772014423</v>
      </c>
      <c r="AZ19" s="73">
        <v>0.7547940637160836</v>
      </c>
      <c r="BA19" s="73">
        <v>0.74585800085850495</v>
      </c>
      <c r="BB19" s="73">
        <v>0.72820767962458699</v>
      </c>
      <c r="BC19" s="73">
        <v>0.79219653764209563</v>
      </c>
      <c r="BD19" s="73">
        <v>0.78376921054454074</v>
      </c>
      <c r="BE19" s="73">
        <v>0.77700000000000002</v>
      </c>
      <c r="BF19" s="73">
        <v>0.7671059921025164</v>
      </c>
      <c r="BG19" s="73">
        <v>0.75449757588109145</v>
      </c>
      <c r="BH19" s="73">
        <v>0.73043104772745282</v>
      </c>
      <c r="BI19" s="73">
        <v>0.67</v>
      </c>
      <c r="BJ19" s="73">
        <v>0.63900000000000001</v>
      </c>
      <c r="BK19" s="73">
        <v>0.61760422879508714</v>
      </c>
      <c r="BL19" s="73"/>
      <c r="BM19" s="73"/>
      <c r="BN19" s="73"/>
    </row>
    <row r="20" spans="1:66" ht="21">
      <c r="A20" s="23" t="s">
        <v>17</v>
      </c>
      <c r="B20" s="74">
        <v>5.0337291779619063E-2</v>
      </c>
      <c r="C20" s="68" t="s">
        <v>89</v>
      </c>
      <c r="D20" s="75">
        <v>5.331303453493997E-2</v>
      </c>
      <c r="E20" s="75">
        <v>5.4737100877917264E-2</v>
      </c>
      <c r="F20" s="75">
        <v>5.5255043734808072E-2</v>
      </c>
      <c r="G20" s="76">
        <v>5.2866413701768096E-2</v>
      </c>
      <c r="H20" s="76">
        <v>4.7196475171789841E-2</v>
      </c>
      <c r="I20" s="76">
        <v>4.0417501191612949E-2</v>
      </c>
      <c r="J20" s="76">
        <v>3.5328964368485448E-2</v>
      </c>
      <c r="K20" s="76">
        <v>2.8236599547579226E-2</v>
      </c>
      <c r="L20" s="76">
        <v>2.4973594572596746E-2</v>
      </c>
      <c r="M20" s="76">
        <v>2.4019619142346023E-2</v>
      </c>
      <c r="N20" s="76">
        <v>2.3931770682477708E-2</v>
      </c>
      <c r="O20" s="76">
        <v>2.4506092613777102E-2</v>
      </c>
      <c r="P20" s="76">
        <v>2.5472547509108386E-2</v>
      </c>
      <c r="Q20" s="76">
        <v>2.7189050352814475E-2</v>
      </c>
      <c r="R20" s="76">
        <v>2.8743815135767674E-2</v>
      </c>
      <c r="S20" s="76">
        <v>2.9830430614838161E-2</v>
      </c>
      <c r="T20" s="76">
        <v>3.0392038917857692E-2</v>
      </c>
      <c r="U20" s="76">
        <v>3.0029166346536122E-2</v>
      </c>
      <c r="V20" s="76">
        <v>2.7927106393924598E-2</v>
      </c>
      <c r="W20" s="76">
        <v>2.4997843711520591E-2</v>
      </c>
      <c r="X20" s="76">
        <v>2.315126290503303E-2</v>
      </c>
      <c r="Y20" s="76">
        <v>2.2190780975099574E-2</v>
      </c>
      <c r="Z20" s="73">
        <v>2.1866286995011249E-2</v>
      </c>
      <c r="AA20" s="73">
        <v>2.1703953886594442E-2</v>
      </c>
      <c r="AB20" s="73">
        <v>2.176924598020603E-2</v>
      </c>
      <c r="AC20" s="73">
        <v>2.1882669210447472E-2</v>
      </c>
      <c r="AD20" s="73">
        <v>2.1619851185592346E-2</v>
      </c>
      <c r="AE20" s="73">
        <v>2.1132292139458816E-2</v>
      </c>
      <c r="AF20" s="73">
        <v>1.9980898675091591E-2</v>
      </c>
      <c r="AG20" s="73">
        <v>1.7253134138197578E-2</v>
      </c>
      <c r="AH20" s="73">
        <v>1.6412795134464215E-2</v>
      </c>
      <c r="AI20" s="73">
        <v>1.6058436164271602E-2</v>
      </c>
      <c r="AJ20" s="73">
        <v>1.5318015767038808E-2</v>
      </c>
      <c r="AK20" s="73">
        <v>1.4999999999999999E-2</v>
      </c>
      <c r="AL20" s="73">
        <v>1.4E-2</v>
      </c>
      <c r="AM20" s="73">
        <v>1.3990304501949512E-2</v>
      </c>
      <c r="AN20" s="73">
        <v>1.3442109560576952E-2</v>
      </c>
      <c r="AO20" s="73">
        <v>1.3159370813645677E-2</v>
      </c>
      <c r="AP20" s="73">
        <v>1.2818331603387573E-2</v>
      </c>
      <c r="AQ20" s="73">
        <v>1.254321189412743E-2</v>
      </c>
      <c r="AR20" s="73">
        <v>9.9541866270991004E-3</v>
      </c>
      <c r="AS20" s="73">
        <v>9.8142242293947565E-3</v>
      </c>
      <c r="AT20" s="73">
        <v>9.7832598006757782E-3</v>
      </c>
      <c r="AU20" s="73">
        <v>9.8644595315473468E-3</v>
      </c>
      <c r="AV20" s="73">
        <v>1.0017758633422134E-2</v>
      </c>
      <c r="AW20" s="73">
        <v>9.9909573857381462E-3</v>
      </c>
      <c r="AX20" s="73">
        <v>9.6002379060891839E-3</v>
      </c>
      <c r="AY20" s="73">
        <v>9.3724401635502264E-3</v>
      </c>
      <c r="AZ20" s="73">
        <v>9.1942158113130588E-3</v>
      </c>
      <c r="BA20" s="73">
        <v>9.2957753322802546E-3</v>
      </c>
      <c r="BB20" s="73">
        <v>8.91129854465008E-3</v>
      </c>
      <c r="BC20" s="73">
        <v>7.7488429783027554E-3</v>
      </c>
      <c r="BD20" s="73">
        <v>7.3019848646358005E-3</v>
      </c>
      <c r="BE20" s="73">
        <v>7.0000000000000001E-3</v>
      </c>
      <c r="BF20" s="73">
        <v>7.0233451576446441E-3</v>
      </c>
      <c r="BG20" s="73">
        <v>6.9224496600141031E-3</v>
      </c>
      <c r="BH20" s="73">
        <v>7.8740371378948557E-3</v>
      </c>
      <c r="BI20" s="73">
        <v>1.0999999999999999E-2</v>
      </c>
      <c r="BJ20" s="73">
        <v>1.9E-2</v>
      </c>
      <c r="BK20" s="73">
        <v>2.7500593969897701E-2</v>
      </c>
      <c r="BL20" s="73"/>
      <c r="BM20" s="73"/>
      <c r="BN20" s="73"/>
    </row>
    <row r="21" spans="1:66" ht="21">
      <c r="A21" s="23" t="s">
        <v>18</v>
      </c>
      <c r="B21" s="74">
        <v>5.4577743289322349E-2</v>
      </c>
      <c r="C21" s="68" t="s">
        <v>89</v>
      </c>
      <c r="D21" s="74">
        <v>5.5011228138844549E-2</v>
      </c>
      <c r="E21" s="74">
        <v>5.5613468397257913E-2</v>
      </c>
      <c r="F21" s="74">
        <v>5.5991861647894339E-2</v>
      </c>
      <c r="G21" s="77">
        <v>5.5886385800465586E-2</v>
      </c>
      <c r="H21" s="77">
        <v>5.5712175408602772E-2</v>
      </c>
      <c r="I21" s="77">
        <v>5.5512290763793763E-2</v>
      </c>
      <c r="J21" s="77">
        <v>5.5199734662536457E-2</v>
      </c>
      <c r="K21" s="77">
        <v>5.4969433896966867E-2</v>
      </c>
      <c r="L21" s="77">
        <v>5.4546220106124581E-2</v>
      </c>
      <c r="M21" s="77">
        <v>5.4339105138547304E-2</v>
      </c>
      <c r="N21" s="77">
        <v>5.3839832797289967E-2</v>
      </c>
      <c r="O21" s="77">
        <v>5.2663382229124887E-2</v>
      </c>
      <c r="P21" s="77">
        <v>5.2659077778801466E-2</v>
      </c>
      <c r="Q21" s="77">
        <v>5.4228975733291461E-2</v>
      </c>
      <c r="R21" s="77">
        <v>5.432878910533355E-2</v>
      </c>
      <c r="S21" s="77">
        <v>5.3264012937349385E-2</v>
      </c>
      <c r="T21" s="77">
        <v>5.4080763696662461E-2</v>
      </c>
      <c r="U21" s="77">
        <v>5.292246282359632E-2</v>
      </c>
      <c r="V21" s="77">
        <v>5.1838545643736127E-2</v>
      </c>
      <c r="W21" s="77">
        <v>5.2378054942346937E-2</v>
      </c>
      <c r="X21" s="77">
        <v>5.306131123180953E-2</v>
      </c>
      <c r="Y21" s="77">
        <v>4.9985728014775903E-2</v>
      </c>
      <c r="Z21" s="73">
        <v>5.0979744580613252E-2</v>
      </c>
      <c r="AA21" s="73">
        <v>5.1727032449757689E-2</v>
      </c>
      <c r="AB21" s="73">
        <v>5.2728194802637081E-2</v>
      </c>
      <c r="AC21" s="73">
        <v>5.3554784248094657E-2</v>
      </c>
      <c r="AD21" s="73">
        <v>5.3659582430955768E-2</v>
      </c>
      <c r="AE21" s="73">
        <v>5.3764310503216436E-2</v>
      </c>
      <c r="AF21" s="73">
        <v>5.098326091417027E-2</v>
      </c>
      <c r="AG21" s="73">
        <v>4.8215376031505858E-2</v>
      </c>
      <c r="AH21" s="73">
        <v>4.4403202937392569E-2</v>
      </c>
      <c r="AI21" s="73">
        <v>3.8596442911481288E-2</v>
      </c>
      <c r="AJ21" s="73">
        <v>3.0879575317828402E-2</v>
      </c>
      <c r="AK21" s="73">
        <v>2.8000000000000001E-2</v>
      </c>
      <c r="AL21" s="73">
        <v>2.5999999999999999E-2</v>
      </c>
      <c r="AM21" s="73">
        <v>2.6401889275385431E-2</v>
      </c>
      <c r="AN21" s="73">
        <v>2.6282068590536087E-2</v>
      </c>
      <c r="AO21" s="73">
        <v>2.6404280450209146E-2</v>
      </c>
      <c r="AP21" s="73">
        <v>2.6436766124528912E-2</v>
      </c>
      <c r="AQ21" s="73">
        <v>2.6137282222455691E-2</v>
      </c>
      <c r="AR21" s="73">
        <v>3.092326875496405E-2</v>
      </c>
      <c r="AS21" s="73">
        <v>3.045528392084227E-2</v>
      </c>
      <c r="AT21" s="73">
        <v>2.9862435048824333E-2</v>
      </c>
      <c r="AU21" s="73">
        <v>2.9480594334252083E-2</v>
      </c>
      <c r="AV21" s="73">
        <v>2.9138486218172187E-2</v>
      </c>
      <c r="AW21" s="73">
        <v>2.8909864068957233E-2</v>
      </c>
      <c r="AX21" s="73">
        <v>2.8649226002208011E-2</v>
      </c>
      <c r="AY21" s="73">
        <v>2.8346096220412086E-2</v>
      </c>
      <c r="AZ21" s="73">
        <v>2.8133545606850541E-2</v>
      </c>
      <c r="BA21" s="73">
        <v>2.7664213549412776E-2</v>
      </c>
      <c r="BB21" s="73">
        <v>2.7127368519738546E-2</v>
      </c>
      <c r="BC21" s="73">
        <v>2.4526549481115642E-2</v>
      </c>
      <c r="BD21" s="73">
        <v>2.4098571321504288E-2</v>
      </c>
      <c r="BE21" s="73">
        <v>2.4E-2</v>
      </c>
      <c r="BF21" s="73">
        <v>2.3885419207042013E-2</v>
      </c>
      <c r="BG21" s="73">
        <v>2.3083788503088377E-2</v>
      </c>
      <c r="BH21" s="73">
        <v>2.1548208189097168E-2</v>
      </c>
      <c r="BI21" s="73">
        <v>0.02</v>
      </c>
      <c r="BJ21" s="73">
        <v>0.02</v>
      </c>
      <c r="BK21" s="73">
        <v>2.0278227759930999E-2</v>
      </c>
      <c r="BL21" s="73"/>
      <c r="BM21" s="73"/>
      <c r="BN21" s="73"/>
    </row>
    <row r="22" spans="1:66">
      <c r="C22" s="22"/>
      <c r="D22" s="22"/>
      <c r="E22" s="22"/>
      <c r="F22" s="22"/>
      <c r="G22" s="43"/>
      <c r="H22" s="43"/>
      <c r="I22" s="43"/>
      <c r="J22" s="43"/>
      <c r="K22" s="40"/>
      <c r="M22" s="52"/>
      <c r="N22" s="52"/>
      <c r="O22" s="52"/>
      <c r="P22" s="52"/>
      <c r="Q22" s="52"/>
      <c r="S22" s="52"/>
      <c r="T22" s="52"/>
      <c r="V22" s="52"/>
      <c r="W22" s="52"/>
      <c r="X22" s="52"/>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row>
    <row r="23" spans="1:66" ht="21.75" customHeight="1">
      <c r="A23" s="23" t="s">
        <v>91</v>
      </c>
      <c r="B23" s="71">
        <v>0.50050789851595845</v>
      </c>
      <c r="C23" s="71">
        <v>0.49271347564249351</v>
      </c>
      <c r="D23" s="71">
        <v>0.51019615785337613</v>
      </c>
      <c r="E23" s="71">
        <v>0.50862339664417777</v>
      </c>
      <c r="F23" s="71">
        <v>0.50510940077440192</v>
      </c>
      <c r="G23" s="78">
        <v>0.49949193808130271</v>
      </c>
      <c r="H23" s="78">
        <v>0.49648573791269079</v>
      </c>
      <c r="I23" s="78">
        <v>0.49986459593191945</v>
      </c>
      <c r="J23" s="78">
        <v>0.50044220800000006</v>
      </c>
      <c r="K23" s="78">
        <v>0.4973045979997936</v>
      </c>
      <c r="L23" s="78">
        <v>0.49047982315718791</v>
      </c>
      <c r="M23" s="78">
        <v>0.48672233483927607</v>
      </c>
      <c r="N23" s="78">
        <v>0.48361850985611704</v>
      </c>
      <c r="O23" s="78">
        <v>0.47958839890590987</v>
      </c>
      <c r="P23" s="78">
        <v>0.47886654623405561</v>
      </c>
      <c r="Q23" s="78">
        <v>0.47704962541333967</v>
      </c>
      <c r="R23" s="78">
        <v>0.46991455114649738</v>
      </c>
      <c r="S23" s="78">
        <v>0.47970867871396061</v>
      </c>
      <c r="T23" s="78">
        <v>0.47101766466629691</v>
      </c>
      <c r="U23" s="78">
        <v>0.45968757112491365</v>
      </c>
      <c r="V23" s="78">
        <v>0.45802081022899366</v>
      </c>
      <c r="W23" s="78">
        <v>0.45919032037882485</v>
      </c>
      <c r="X23" s="78">
        <v>0.45742537718235998</v>
      </c>
      <c r="Y23" s="78" t="s">
        <v>89</v>
      </c>
      <c r="Z23" s="78" t="s">
        <v>89</v>
      </c>
      <c r="AA23" s="78" t="s">
        <v>89</v>
      </c>
      <c r="AB23" s="78" t="s">
        <v>89</v>
      </c>
      <c r="AC23" s="78" t="s">
        <v>89</v>
      </c>
      <c r="AD23" s="78" t="s">
        <v>89</v>
      </c>
      <c r="AE23" s="78" t="s">
        <v>89</v>
      </c>
      <c r="AF23" s="78" t="s">
        <v>89</v>
      </c>
      <c r="AG23" s="78" t="s">
        <v>89</v>
      </c>
      <c r="AH23" s="78" t="s">
        <v>89</v>
      </c>
      <c r="AI23" s="78" t="s">
        <v>89</v>
      </c>
      <c r="AJ23" s="78" t="s">
        <v>89</v>
      </c>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row>
    <row r="24" spans="1:66" ht="21.75" customHeight="1">
      <c r="A24" s="23" t="s">
        <v>19</v>
      </c>
      <c r="B24" s="74" t="s">
        <v>89</v>
      </c>
      <c r="C24" s="74" t="s">
        <v>89</v>
      </c>
      <c r="D24" s="74" t="s">
        <v>89</v>
      </c>
      <c r="E24" s="74" t="s">
        <v>89</v>
      </c>
      <c r="F24" s="74" t="s">
        <v>89</v>
      </c>
      <c r="G24" s="74" t="s">
        <v>89</v>
      </c>
      <c r="H24" s="74" t="s">
        <v>89</v>
      </c>
      <c r="I24" s="74" t="s">
        <v>89</v>
      </c>
      <c r="J24" s="74" t="s">
        <v>89</v>
      </c>
      <c r="K24" s="74" t="s">
        <v>89</v>
      </c>
      <c r="L24" s="74" t="s">
        <v>89</v>
      </c>
      <c r="M24" s="74" t="s">
        <v>89</v>
      </c>
      <c r="N24" s="74" t="s">
        <v>89</v>
      </c>
      <c r="O24" s="74" t="s">
        <v>89</v>
      </c>
      <c r="P24" s="74" t="s">
        <v>89</v>
      </c>
      <c r="Q24" s="74" t="s">
        <v>89</v>
      </c>
      <c r="R24" s="78">
        <v>0.59866054860815732</v>
      </c>
      <c r="S24" s="78">
        <v>0.59507686414568195</v>
      </c>
      <c r="T24" s="78">
        <v>0.58350004974053116</v>
      </c>
      <c r="U24" s="78">
        <v>0.58052388681510692</v>
      </c>
      <c r="V24" s="78">
        <v>0.57901854962877597</v>
      </c>
      <c r="W24" s="78">
        <v>0.57735411837703965</v>
      </c>
      <c r="X24" s="78">
        <v>0.57454320408116943</v>
      </c>
      <c r="Y24" s="78">
        <v>0.57215765661312978</v>
      </c>
      <c r="Z24" s="78">
        <v>0.56759672372089287</v>
      </c>
      <c r="AA24" s="78">
        <v>0.56354423890011518</v>
      </c>
      <c r="AB24" s="78">
        <v>0.56027040703704001</v>
      </c>
      <c r="AC24" s="78">
        <v>0.55646222983725524</v>
      </c>
      <c r="AD24" s="78">
        <v>0.55247034278110063</v>
      </c>
      <c r="AE24" s="78">
        <v>0.54900311911229249</v>
      </c>
      <c r="AF24" s="78">
        <v>0.54641157400526519</v>
      </c>
      <c r="AG24" s="78">
        <v>0.54286354933630332</v>
      </c>
      <c r="AH24" s="78">
        <v>0.53896430336010093</v>
      </c>
      <c r="AI24" s="78">
        <v>0.51371661930994839</v>
      </c>
      <c r="AJ24" s="78">
        <v>0.5120572608985231</v>
      </c>
      <c r="AK24" s="78">
        <v>0.51</v>
      </c>
      <c r="AL24" s="78">
        <v>0.50600000000000001</v>
      </c>
      <c r="AM24" s="78">
        <v>0.53462609101792546</v>
      </c>
      <c r="AN24" s="78">
        <v>0.53016219855162805</v>
      </c>
      <c r="AO24" s="78">
        <v>0.52854001153419905</v>
      </c>
      <c r="AP24" s="78">
        <v>0.51867161149791696</v>
      </c>
      <c r="AQ24" s="78">
        <v>0.52444362408503298</v>
      </c>
      <c r="AR24" s="78">
        <v>0.52730265428138701</v>
      </c>
      <c r="AS24" s="78">
        <v>0.52533142003534405</v>
      </c>
      <c r="AT24" s="78">
        <v>0.52910847066539402</v>
      </c>
      <c r="AU24" s="78">
        <v>0.53040528582426494</v>
      </c>
      <c r="AV24" s="78">
        <v>0.53139586390839899</v>
      </c>
      <c r="AW24" s="78">
        <v>0.52719853258871507</v>
      </c>
      <c r="AX24" s="78">
        <v>0.52424197294890096</v>
      </c>
      <c r="AY24" s="78">
        <v>0.52201177394638498</v>
      </c>
      <c r="AZ24" s="78">
        <v>0.51595321326988197</v>
      </c>
      <c r="BA24" s="78">
        <v>0.51913900950000003</v>
      </c>
      <c r="BB24" s="78">
        <v>0.51886489042014905</v>
      </c>
      <c r="BC24" s="78">
        <v>0.5336414130125513</v>
      </c>
      <c r="BD24" s="78">
        <v>0.53352196026406384</v>
      </c>
      <c r="BE24" s="78">
        <v>0.53200000000000003</v>
      </c>
      <c r="BF24" s="78">
        <v>0.55653313686428607</v>
      </c>
      <c r="BG24" s="78">
        <v>0.54983495405142102</v>
      </c>
      <c r="BH24" s="78">
        <v>0.54786903813176902</v>
      </c>
      <c r="BI24" s="78">
        <v>0.443</v>
      </c>
      <c r="BJ24" s="78">
        <v>0.44600000000000001</v>
      </c>
      <c r="BK24" s="78">
        <v>0.44593252482909529</v>
      </c>
      <c r="BL24" s="78"/>
      <c r="BM24" s="78"/>
      <c r="BN24" s="78"/>
    </row>
    <row r="25" spans="1:66" ht="21.75" customHeight="1">
      <c r="A25" s="79"/>
      <c r="B25" s="80"/>
      <c r="C25" s="80"/>
      <c r="D25" s="80"/>
      <c r="E25" s="80"/>
      <c r="F25" s="80"/>
      <c r="G25" s="80"/>
      <c r="H25" s="80"/>
      <c r="I25" s="80"/>
      <c r="J25" s="80"/>
      <c r="K25" s="80"/>
      <c r="L25" s="80"/>
      <c r="M25" s="80"/>
      <c r="N25" s="80"/>
      <c r="O25" s="80"/>
      <c r="P25" s="80"/>
      <c r="Q25" s="80"/>
      <c r="R25" s="81"/>
      <c r="S25" s="81"/>
      <c r="T25" s="81"/>
      <c r="U25" s="81"/>
      <c r="V25" s="81"/>
      <c r="W25" s="81"/>
      <c r="X25" s="81"/>
      <c r="Y25" s="81"/>
      <c r="Z25" s="81"/>
      <c r="AA25" s="81"/>
    </row>
    <row r="26" spans="1:66" ht="15.75" thickBot="1">
      <c r="C26" s="22"/>
      <c r="G26" s="40"/>
      <c r="H26" s="51"/>
      <c r="I26" s="51"/>
      <c r="J26" s="51"/>
      <c r="K26" s="40"/>
      <c r="M26" s="46"/>
      <c r="N26" s="46"/>
      <c r="O26" s="46"/>
      <c r="P26" s="46"/>
      <c r="Q26" s="46"/>
      <c r="S26" s="52"/>
      <c r="T26" s="52"/>
      <c r="X26" s="52"/>
    </row>
    <row r="27" spans="1:66" ht="21.75" thickBot="1">
      <c r="B27" s="31">
        <v>2007</v>
      </c>
      <c r="C27" s="298">
        <v>2008</v>
      </c>
      <c r="D27" s="298"/>
      <c r="E27" s="298"/>
      <c r="F27" s="298"/>
      <c r="G27" s="298">
        <v>2009</v>
      </c>
      <c r="H27" s="298"/>
      <c r="I27" s="298"/>
      <c r="J27" s="298"/>
      <c r="K27" s="298">
        <v>2010</v>
      </c>
      <c r="L27" s="298"/>
      <c r="M27" s="298"/>
      <c r="N27" s="298"/>
      <c r="O27" s="298">
        <v>2011</v>
      </c>
      <c r="P27" s="298"/>
      <c r="Q27" s="298"/>
      <c r="R27" s="298"/>
      <c r="S27" s="296">
        <v>2012</v>
      </c>
      <c r="T27" s="297"/>
      <c r="U27" s="297"/>
      <c r="V27" s="297"/>
      <c r="W27" s="296">
        <v>2013</v>
      </c>
      <c r="X27" s="297"/>
      <c r="Y27" s="297"/>
      <c r="Z27" s="297"/>
      <c r="AA27" s="139">
        <v>2014</v>
      </c>
      <c r="AB27" s="140"/>
      <c r="AC27" s="140"/>
      <c r="AD27" s="140"/>
      <c r="AE27" s="299">
        <v>2015</v>
      </c>
      <c r="AF27" s="300"/>
      <c r="AG27" s="300"/>
      <c r="AH27" s="300"/>
      <c r="AI27" s="299">
        <v>2016</v>
      </c>
      <c r="AJ27" s="300"/>
      <c r="AK27" s="300"/>
      <c r="AL27" s="300"/>
      <c r="AM27" s="299">
        <v>2017</v>
      </c>
      <c r="AN27" s="300"/>
      <c r="AO27" s="300"/>
      <c r="AP27" s="300"/>
      <c r="AQ27" s="299">
        <f>+AQ7</f>
        <v>2018</v>
      </c>
      <c r="AR27" s="300"/>
      <c r="AS27" s="300"/>
      <c r="AT27" s="300"/>
      <c r="AU27" s="296">
        <v>2019</v>
      </c>
      <c r="AV27" s="297"/>
      <c r="AW27" s="297"/>
      <c r="AX27" s="297"/>
      <c r="AY27" s="299">
        <v>2020</v>
      </c>
      <c r="AZ27" s="300"/>
      <c r="BA27" s="300"/>
      <c r="BB27" s="300"/>
      <c r="BC27" s="299">
        <v>2021</v>
      </c>
      <c r="BD27" s="300"/>
      <c r="BE27" s="300"/>
      <c r="BF27" s="300"/>
      <c r="BG27" s="299">
        <v>2022</v>
      </c>
      <c r="BH27" s="300"/>
      <c r="BI27" s="300"/>
      <c r="BJ27" s="300"/>
      <c r="BK27" s="296">
        <v>2023</v>
      </c>
      <c r="BL27" s="310"/>
      <c r="BM27" s="310"/>
      <c r="BN27" s="310"/>
    </row>
    <row r="28" spans="1:66" ht="23.25">
      <c r="A28" s="20" t="s">
        <v>92</v>
      </c>
      <c r="B28" s="19" t="s">
        <v>3</v>
      </c>
      <c r="C28" s="19" t="s">
        <v>0</v>
      </c>
      <c r="D28" s="19" t="s">
        <v>1</v>
      </c>
      <c r="E28" s="19" t="s">
        <v>2</v>
      </c>
      <c r="F28" s="19" t="s">
        <v>3</v>
      </c>
      <c r="G28" s="19" t="s">
        <v>0</v>
      </c>
      <c r="H28" s="19" t="s">
        <v>1</v>
      </c>
      <c r="I28" s="19" t="s">
        <v>2</v>
      </c>
      <c r="J28" s="19" t="s">
        <v>3</v>
      </c>
      <c r="K28" s="60" t="s">
        <v>0</v>
      </c>
      <c r="L28" s="19" t="s">
        <v>1</v>
      </c>
      <c r="M28" s="19" t="s">
        <v>2</v>
      </c>
      <c r="N28" s="19" t="s">
        <v>3</v>
      </c>
      <c r="O28" s="19" t="s">
        <v>0</v>
      </c>
      <c r="P28" s="19" t="s">
        <v>1</v>
      </c>
      <c r="Q28" s="19" t="s">
        <v>2</v>
      </c>
      <c r="R28" s="60" t="s">
        <v>3</v>
      </c>
      <c r="S28" s="19" t="s">
        <v>0</v>
      </c>
      <c r="T28" s="19" t="s">
        <v>1</v>
      </c>
      <c r="U28" s="19" t="s">
        <v>2</v>
      </c>
      <c r="V28" s="19" t="s">
        <v>3</v>
      </c>
      <c r="W28" s="19" t="s">
        <v>0</v>
      </c>
      <c r="X28" s="19" t="s">
        <v>1</v>
      </c>
      <c r="Y28" s="60" t="s">
        <v>2</v>
      </c>
      <c r="Z28" s="19" t="s">
        <v>3</v>
      </c>
      <c r="AA28" s="19" t="s">
        <v>0</v>
      </c>
      <c r="AB28" s="19" t="s">
        <v>1</v>
      </c>
      <c r="AC28" s="19" t="s">
        <v>2</v>
      </c>
      <c r="AD28" s="19" t="s">
        <v>3</v>
      </c>
      <c r="AE28" s="19" t="s">
        <v>0</v>
      </c>
      <c r="AF28" s="19" t="s">
        <v>1</v>
      </c>
      <c r="AG28" s="19" t="s">
        <v>2</v>
      </c>
      <c r="AH28" s="19" t="s">
        <v>3</v>
      </c>
      <c r="AI28" s="19" t="s">
        <v>0</v>
      </c>
      <c r="AJ28" s="19" t="s">
        <v>1</v>
      </c>
      <c r="AK28" s="19" t="s">
        <v>2</v>
      </c>
      <c r="AL28" s="19" t="s">
        <v>3</v>
      </c>
      <c r="AM28" s="19" t="s">
        <v>0</v>
      </c>
      <c r="AN28" s="19" t="s">
        <v>1</v>
      </c>
      <c r="AO28" s="19" t="s">
        <v>2</v>
      </c>
      <c r="AP28" s="19" t="s">
        <v>3</v>
      </c>
      <c r="AQ28" s="19" t="s">
        <v>0</v>
      </c>
      <c r="AR28" s="19" t="s">
        <v>1</v>
      </c>
      <c r="AS28" s="19" t="s">
        <v>2</v>
      </c>
      <c r="AT28" s="19" t="s">
        <v>3</v>
      </c>
      <c r="AU28" s="19" t="s">
        <v>0</v>
      </c>
      <c r="AV28" s="19" t="s">
        <v>1</v>
      </c>
      <c r="AW28" s="19" t="s">
        <v>2</v>
      </c>
      <c r="AX28" s="19" t="s">
        <v>3</v>
      </c>
      <c r="AY28" s="19" t="s">
        <v>0</v>
      </c>
      <c r="AZ28" s="19" t="s">
        <v>1</v>
      </c>
      <c r="BA28" s="19" t="s">
        <v>2</v>
      </c>
      <c r="BB28" s="19" t="s">
        <v>3</v>
      </c>
      <c r="BC28" s="19" t="s">
        <v>0</v>
      </c>
      <c r="BD28" s="19" t="s">
        <v>1</v>
      </c>
      <c r="BE28" s="19" t="s">
        <v>2</v>
      </c>
      <c r="BF28" s="19" t="s">
        <v>3</v>
      </c>
      <c r="BG28" s="19" t="s">
        <v>0</v>
      </c>
      <c r="BH28" s="19" t="s">
        <v>1</v>
      </c>
      <c r="BI28" s="19" t="s">
        <v>102</v>
      </c>
      <c r="BJ28" s="19" t="s">
        <v>103</v>
      </c>
      <c r="BK28" s="19" t="s">
        <v>105</v>
      </c>
      <c r="BL28" s="19"/>
      <c r="BM28" s="19"/>
      <c r="BN28" s="19"/>
    </row>
    <row r="29" spans="1:66">
      <c r="C29" s="22"/>
      <c r="G29" s="40"/>
      <c r="H29" s="51"/>
      <c r="I29" s="51"/>
      <c r="J29" s="51"/>
      <c r="K29" s="40"/>
      <c r="M29" s="46"/>
      <c r="N29" s="46"/>
      <c r="O29" s="46"/>
      <c r="P29" s="46"/>
      <c r="Q29" s="46"/>
      <c r="S29" s="52"/>
      <c r="T29" s="52"/>
      <c r="X29" s="52"/>
    </row>
    <row r="30" spans="1:66" ht="21">
      <c r="A30" s="25" t="s">
        <v>20</v>
      </c>
      <c r="B30" s="292">
        <v>0.25206499355554907</v>
      </c>
      <c r="C30" s="292">
        <v>0.2539491657845977</v>
      </c>
      <c r="D30" s="292">
        <v>0.25628427376955371</v>
      </c>
      <c r="E30" s="292">
        <v>0.25860180244790376</v>
      </c>
      <c r="F30" s="292">
        <v>0.26244004803496213</v>
      </c>
      <c r="G30" s="294">
        <v>0.26597383872599667</v>
      </c>
      <c r="H30" s="294">
        <v>0.26946692982404941</v>
      </c>
      <c r="I30" s="294">
        <v>0.26661499051972226</v>
      </c>
      <c r="J30" s="82">
        <v>0.1564387127908089</v>
      </c>
      <c r="K30" s="82">
        <v>0.15898850507496193</v>
      </c>
      <c r="L30" s="82">
        <v>0.16101149403173601</v>
      </c>
      <c r="M30" s="82">
        <v>0.15609971841747694</v>
      </c>
      <c r="N30" s="82">
        <v>0.15820198199171481</v>
      </c>
      <c r="O30" s="82">
        <v>0.17111678631374702</v>
      </c>
      <c r="P30" s="82">
        <v>0.17360263524246106</v>
      </c>
      <c r="Q30" s="82">
        <v>0.17305024333763164</v>
      </c>
      <c r="R30" s="82">
        <v>0.16795319053453919</v>
      </c>
      <c r="S30" s="82">
        <v>0.1710868296837339</v>
      </c>
      <c r="T30" s="82">
        <v>0.1836962180955275</v>
      </c>
      <c r="U30" s="82">
        <v>0.19303335298570806</v>
      </c>
      <c r="V30" s="82">
        <v>0.19270885953497402</v>
      </c>
      <c r="W30" s="82">
        <v>0.19449662398336809</v>
      </c>
      <c r="X30" s="82">
        <v>0.19628133008794321</v>
      </c>
      <c r="Y30" s="82">
        <v>0.19855063076972485</v>
      </c>
      <c r="Z30" s="82">
        <v>0.20299394475992172</v>
      </c>
      <c r="AA30" s="82">
        <v>0.20723426141111384</v>
      </c>
      <c r="AB30" s="119">
        <v>0.21051200992835445</v>
      </c>
      <c r="AC30" s="119">
        <v>0.21459079452210547</v>
      </c>
      <c r="AD30" s="125">
        <v>0.21900260307718541</v>
      </c>
      <c r="AE30" s="132">
        <v>0.22276404198834696</v>
      </c>
      <c r="AF30" s="141">
        <v>0.22854293062711808</v>
      </c>
      <c r="AG30" s="147">
        <v>0.232490522600939</v>
      </c>
      <c r="AH30" s="153">
        <v>0.23695611170820766</v>
      </c>
      <c r="AI30" s="159">
        <v>0.28107523117064759</v>
      </c>
      <c r="AJ30" s="159">
        <v>0.28333734603998784</v>
      </c>
      <c r="AK30" s="159">
        <v>0.28716751969850995</v>
      </c>
      <c r="AL30" s="159">
        <v>0.29246874941571055</v>
      </c>
      <c r="AM30" s="165">
        <v>0.2951542915882816</v>
      </c>
      <c r="AN30" s="165">
        <v>0.30269088208628092</v>
      </c>
      <c r="AO30" s="171">
        <v>0.30634146201568879</v>
      </c>
      <c r="AP30" s="177">
        <v>0.31887284431790053</v>
      </c>
      <c r="AQ30" s="183">
        <v>0.3223874910754595</v>
      </c>
      <c r="AR30" s="183">
        <v>0.32397152883059233</v>
      </c>
      <c r="AS30" s="183">
        <v>0.32674352740470342</v>
      </c>
      <c r="AT30" s="183">
        <v>0.32841786003576678</v>
      </c>
      <c r="AU30" s="193">
        <v>0.33011825036730286</v>
      </c>
      <c r="AV30" s="204">
        <v>0.33157843377988627</v>
      </c>
      <c r="AW30" s="212">
        <v>0.33622751118815375</v>
      </c>
      <c r="AX30" s="212">
        <v>0.33984047121533645</v>
      </c>
      <c r="AY30" s="218">
        <v>0.34309465926137411</v>
      </c>
      <c r="AZ30" s="218">
        <v>0.34907373278361853</v>
      </c>
      <c r="BA30" s="218">
        <v>0.3494815512682245</v>
      </c>
      <c r="BB30" s="218">
        <v>0.35257787270801444</v>
      </c>
      <c r="BC30" s="237">
        <v>0.32020931500466593</v>
      </c>
      <c r="BD30" s="230">
        <v>0.32306354652367975</v>
      </c>
      <c r="BE30" s="230">
        <v>0.32792866889083649</v>
      </c>
      <c r="BF30" s="230">
        <v>0.3251247469165513</v>
      </c>
      <c r="BG30" s="266">
        <v>0.33285681349634499</v>
      </c>
      <c r="BH30" s="266">
        <v>0.33261011857939798</v>
      </c>
      <c r="BI30" s="266">
        <v>0.42273617729681001</v>
      </c>
      <c r="BJ30" s="266">
        <v>0.41921121130538141</v>
      </c>
      <c r="BK30" s="277">
        <v>0.41978085196067294</v>
      </c>
      <c r="BL30" s="277"/>
      <c r="BM30" s="277"/>
      <c r="BN30" s="277"/>
    </row>
    <row r="31" spans="1:66" ht="21">
      <c r="A31" s="25" t="s">
        <v>21</v>
      </c>
      <c r="B31" s="292"/>
      <c r="C31" s="292"/>
      <c r="D31" s="292"/>
      <c r="E31" s="292"/>
      <c r="F31" s="292"/>
      <c r="G31" s="294"/>
      <c r="H31" s="294"/>
      <c r="I31" s="294"/>
      <c r="J31" s="82">
        <v>0.10744055813629466</v>
      </c>
      <c r="K31" s="82">
        <v>0.10876476796947801</v>
      </c>
      <c r="L31" s="82">
        <v>0.11036939056862105</v>
      </c>
      <c r="M31" s="82">
        <v>0.10343586757411927</v>
      </c>
      <c r="N31" s="82">
        <v>0.10538849165965354</v>
      </c>
      <c r="O31" s="82">
        <v>0.10911338965412327</v>
      </c>
      <c r="P31" s="82">
        <v>0.11134984908782969</v>
      </c>
      <c r="Q31" s="82">
        <v>0.11273797474056059</v>
      </c>
      <c r="R31" s="82">
        <v>0.1123171795053937</v>
      </c>
      <c r="S31" s="82">
        <v>0.11631047888931716</v>
      </c>
      <c r="T31" s="82">
        <v>0.12673110384706818</v>
      </c>
      <c r="U31" s="82">
        <v>0.12703693313375872</v>
      </c>
      <c r="V31" s="82">
        <v>0.12909100852609495</v>
      </c>
      <c r="W31" s="82">
        <v>0.13072502916386325</v>
      </c>
      <c r="X31" s="82">
        <v>0.13355625798695403</v>
      </c>
      <c r="Y31" s="82">
        <v>0.13565862593143652</v>
      </c>
      <c r="Z31" s="82">
        <v>0.13826176257395006</v>
      </c>
      <c r="AA31" s="82">
        <v>0.14089105014530603</v>
      </c>
      <c r="AB31" s="119">
        <v>0.14339555078000951</v>
      </c>
      <c r="AC31" s="119">
        <v>0.14618807222519267</v>
      </c>
      <c r="AD31" s="125">
        <v>0.14884873256898731</v>
      </c>
      <c r="AE31" s="132">
        <v>0.15142722691603275</v>
      </c>
      <c r="AF31" s="141">
        <v>0.15296227515218652</v>
      </c>
      <c r="AG31" s="147">
        <v>0.15530719394084752</v>
      </c>
      <c r="AH31" s="153">
        <v>0.15785757080674137</v>
      </c>
      <c r="AI31" s="159">
        <v>0.17896388300100405</v>
      </c>
      <c r="AJ31" s="159">
        <v>0.17988466879812101</v>
      </c>
      <c r="AK31" s="159">
        <v>0.18147617586303749</v>
      </c>
      <c r="AL31" s="159">
        <v>0.18352785863726742</v>
      </c>
      <c r="AM31" s="165">
        <v>0.1767747414957847</v>
      </c>
      <c r="AN31" s="165">
        <v>0.1797408152918395</v>
      </c>
      <c r="AO31" s="171">
        <v>0.18059075956952172</v>
      </c>
      <c r="AP31" s="177">
        <v>0.18443485649961122</v>
      </c>
      <c r="AQ31" s="183">
        <v>0.18488960116748887</v>
      </c>
      <c r="AR31" s="183">
        <v>0.18345411448132759</v>
      </c>
      <c r="AS31" s="183">
        <v>0.18293099859967635</v>
      </c>
      <c r="AT31" s="183">
        <v>0.18054118205803391</v>
      </c>
      <c r="AU31" s="193">
        <v>0.17970230576209523</v>
      </c>
      <c r="AV31" s="204">
        <v>0.17835523020116198</v>
      </c>
      <c r="AW31" s="212">
        <v>0.17766604937323144</v>
      </c>
      <c r="AX31" s="212">
        <v>0.177224762809645</v>
      </c>
      <c r="AY31" s="218">
        <v>0.17676876725792504</v>
      </c>
      <c r="AZ31" s="218">
        <v>0.17798687103820515</v>
      </c>
      <c r="BA31" s="218">
        <v>0.17454177274020408</v>
      </c>
      <c r="BB31" s="218">
        <v>0.17265333815360456</v>
      </c>
      <c r="BC31" s="237">
        <v>0.17109301833060761</v>
      </c>
      <c r="BD31" s="230">
        <v>0.17008289987934805</v>
      </c>
      <c r="BE31" s="230">
        <v>0.16976732819678428</v>
      </c>
      <c r="BF31" s="230">
        <v>0.16160312855315298</v>
      </c>
      <c r="BG31" s="266">
        <v>0.16515853145962689</v>
      </c>
      <c r="BH31" s="266">
        <v>0.16315302691466005</v>
      </c>
      <c r="BI31" s="266">
        <v>0.18469714695517378</v>
      </c>
      <c r="BJ31" s="266">
        <v>0.18098757223272985</v>
      </c>
      <c r="BK31" s="277">
        <v>0.17874755387760738</v>
      </c>
      <c r="BL31" s="277"/>
      <c r="BM31" s="277"/>
      <c r="BN31" s="277"/>
    </row>
    <row r="32" spans="1:66" ht="21">
      <c r="A32" s="25" t="s">
        <v>22</v>
      </c>
      <c r="B32" s="72">
        <v>0.1455713612578288</v>
      </c>
      <c r="C32" s="72">
        <v>0.14656462318529084</v>
      </c>
      <c r="D32" s="72">
        <v>0.14545642433924205</v>
      </c>
      <c r="E32" s="72">
        <v>0.14602020882222153</v>
      </c>
      <c r="F32" s="72">
        <v>0.14951082057781445</v>
      </c>
      <c r="G32" s="73">
        <v>0.15116026137118613</v>
      </c>
      <c r="H32" s="73">
        <v>0.15400477636794846</v>
      </c>
      <c r="I32" s="73">
        <v>0.15632499350837797</v>
      </c>
      <c r="J32" s="82">
        <v>0.14455778067455385</v>
      </c>
      <c r="K32" s="82">
        <v>0.1466815323971225</v>
      </c>
      <c r="L32" s="82">
        <v>0.14914003518276642</v>
      </c>
      <c r="M32" s="82">
        <v>0.14600892617289243</v>
      </c>
      <c r="N32" s="82">
        <v>0.14933259061743601</v>
      </c>
      <c r="O32" s="82">
        <v>0.1516055467611821</v>
      </c>
      <c r="P32" s="82">
        <v>0.15400006535899771</v>
      </c>
      <c r="Q32" s="82">
        <v>0.15698308741744577</v>
      </c>
      <c r="R32" s="82">
        <v>0.15926393800101757</v>
      </c>
      <c r="S32" s="82">
        <v>0.16298975919846556</v>
      </c>
      <c r="T32" s="82">
        <v>0.17073977900947257</v>
      </c>
      <c r="U32" s="82">
        <v>0.1696581122624217</v>
      </c>
      <c r="V32" s="82">
        <v>0.17283574287619421</v>
      </c>
      <c r="W32" s="82">
        <v>0.17461016061011037</v>
      </c>
      <c r="X32" s="82">
        <v>0.17731669231381755</v>
      </c>
      <c r="Y32" s="82">
        <v>0.17946475771617557</v>
      </c>
      <c r="Z32" s="82">
        <v>0.1829592580786262</v>
      </c>
      <c r="AA32" s="82">
        <v>0.18608110535631156</v>
      </c>
      <c r="AB32" s="119">
        <v>0.1889272328580576</v>
      </c>
      <c r="AC32" s="119">
        <v>0.19128277285361364</v>
      </c>
      <c r="AD32" s="125">
        <v>0.19390996257667464</v>
      </c>
      <c r="AE32" s="132">
        <v>0.19608496825261343</v>
      </c>
      <c r="AF32" s="141">
        <v>0.1958758397081134</v>
      </c>
      <c r="AG32" s="147">
        <v>0.19838295369073922</v>
      </c>
      <c r="AH32" s="153">
        <v>0.20108349626050565</v>
      </c>
      <c r="AI32" s="159">
        <v>0.2011720505151102</v>
      </c>
      <c r="AJ32" s="159">
        <v>0.20087349003288299</v>
      </c>
      <c r="AK32" s="159">
        <v>0.2006796614861483</v>
      </c>
      <c r="AL32" s="159">
        <v>0.19980830528795931</v>
      </c>
      <c r="AM32" s="165">
        <v>0.18163541015692256</v>
      </c>
      <c r="AN32" s="165">
        <v>0.18097106086971093</v>
      </c>
      <c r="AO32" s="171">
        <v>0.17942477758342659</v>
      </c>
      <c r="AP32" s="177">
        <v>0.17887184005449597</v>
      </c>
      <c r="AQ32" s="183">
        <v>0.17600144959607597</v>
      </c>
      <c r="AR32" s="183">
        <v>0.17210070902691971</v>
      </c>
      <c r="AS32" s="183">
        <v>0.16963794049599379</v>
      </c>
      <c r="AT32" s="183">
        <v>0.16612055797404005</v>
      </c>
      <c r="AU32" s="193">
        <v>0.16344365110918249</v>
      </c>
      <c r="AV32" s="204">
        <v>0.16166016234169925</v>
      </c>
      <c r="AW32" s="212">
        <v>0.16066311537713027</v>
      </c>
      <c r="AX32" s="212">
        <v>0.15901705494932453</v>
      </c>
      <c r="AY32" s="218">
        <v>0.15911338407010464</v>
      </c>
      <c r="AZ32" s="218">
        <v>0.15934713776837653</v>
      </c>
      <c r="BA32" s="218">
        <v>0.15723736835372276</v>
      </c>
      <c r="BB32" s="218">
        <v>0.15558475070278879</v>
      </c>
      <c r="BC32" s="237">
        <v>0.16816479668679607</v>
      </c>
      <c r="BD32" s="230">
        <v>0.16647474062220019</v>
      </c>
      <c r="BE32" s="230">
        <v>0.16506567279602238</v>
      </c>
      <c r="BF32" s="230">
        <v>0.15772993530599755</v>
      </c>
      <c r="BG32" s="266">
        <v>0.15783079589470572</v>
      </c>
      <c r="BH32" s="266">
        <v>0.15634228646913217</v>
      </c>
      <c r="BI32" s="266">
        <v>0.16128024308853178</v>
      </c>
      <c r="BJ32" s="266">
        <v>0.16023227928788439</v>
      </c>
      <c r="BK32" s="277">
        <v>0.15909024493800039</v>
      </c>
      <c r="BL32" s="277"/>
      <c r="BM32" s="277"/>
      <c r="BN32" s="277"/>
    </row>
    <row r="33" spans="1:66" ht="21">
      <c r="A33" s="25" t="s">
        <v>23</v>
      </c>
      <c r="B33" s="72">
        <v>0.22593479989405466</v>
      </c>
      <c r="C33" s="72">
        <v>0.23154107548761335</v>
      </c>
      <c r="D33" s="72">
        <v>0.22624112412390873</v>
      </c>
      <c r="E33" s="72">
        <v>0.22624880824169444</v>
      </c>
      <c r="F33" s="72">
        <v>0.22684525403420075</v>
      </c>
      <c r="G33" s="73">
        <v>0.2280548507564942</v>
      </c>
      <c r="H33" s="73">
        <v>0.22994386870911696</v>
      </c>
      <c r="I33" s="73">
        <v>0.23703553998698978</v>
      </c>
      <c r="J33" s="82">
        <v>0.21045843817424345</v>
      </c>
      <c r="K33" s="82">
        <v>0.21160046063074825</v>
      </c>
      <c r="L33" s="82">
        <v>0.21350518496395338</v>
      </c>
      <c r="M33" s="82">
        <v>0.21553193768353918</v>
      </c>
      <c r="N33" s="82">
        <v>0.21778665570070704</v>
      </c>
      <c r="O33" s="82">
        <v>0.21817124067813706</v>
      </c>
      <c r="P33" s="82">
        <v>0.22096440809844964</v>
      </c>
      <c r="Q33" s="82">
        <v>0.22332893939645673</v>
      </c>
      <c r="R33" s="82">
        <v>0.22467809436710648</v>
      </c>
      <c r="S33" s="82">
        <v>0.22726518607204432</v>
      </c>
      <c r="T33" s="82">
        <v>0.22553636028241039</v>
      </c>
      <c r="U33" s="82">
        <v>0.21995800001683555</v>
      </c>
      <c r="V33" s="82">
        <v>0.22002686556648568</v>
      </c>
      <c r="W33" s="82">
        <v>0.2209697888102081</v>
      </c>
      <c r="X33" s="82">
        <v>0.22286046184894964</v>
      </c>
      <c r="Y33" s="82">
        <v>0.22255677920888051</v>
      </c>
      <c r="Z33" s="82">
        <v>0.22411135243833716</v>
      </c>
      <c r="AA33" s="82">
        <v>0.22330554337578976</v>
      </c>
      <c r="AB33" s="119">
        <v>0.22340340486412241</v>
      </c>
      <c r="AC33" s="119">
        <v>0.22258816930170461</v>
      </c>
      <c r="AD33" s="125">
        <v>0.22215550018508479</v>
      </c>
      <c r="AE33" s="132">
        <v>0.22134996349189537</v>
      </c>
      <c r="AF33" s="141">
        <v>0.2171605903773958</v>
      </c>
      <c r="AG33" s="147">
        <v>0.2159912276354839</v>
      </c>
      <c r="AH33" s="153">
        <v>0.21406372432608906</v>
      </c>
      <c r="AI33" s="159">
        <v>0.17686072655220342</v>
      </c>
      <c r="AJ33" s="159">
        <v>0.17636889217845159</v>
      </c>
      <c r="AK33" s="159">
        <v>0.17474462651011202</v>
      </c>
      <c r="AL33" s="159">
        <v>0.17355890008709357</v>
      </c>
      <c r="AM33" s="165">
        <v>0.14836617321837658</v>
      </c>
      <c r="AN33" s="165">
        <v>0.14530113557514529</v>
      </c>
      <c r="AO33" s="171">
        <v>0.14312939005696945</v>
      </c>
      <c r="AP33" s="177">
        <v>0.14114435934501002</v>
      </c>
      <c r="AQ33" s="183">
        <v>0.13967439012862115</v>
      </c>
      <c r="AR33" s="183">
        <v>0.13878402788271149</v>
      </c>
      <c r="AS33" s="183">
        <v>0.13762411301621791</v>
      </c>
      <c r="AT33" s="183">
        <v>0.13623483397144306</v>
      </c>
      <c r="AU33" s="193">
        <v>0.13554618122634979</v>
      </c>
      <c r="AV33" s="204">
        <v>0.13487654363686383</v>
      </c>
      <c r="AW33" s="212">
        <v>0.13441130479503785</v>
      </c>
      <c r="AX33" s="212">
        <v>0.13342149374643447</v>
      </c>
      <c r="AY33" s="218">
        <v>0.13246402203775415</v>
      </c>
      <c r="AZ33" s="218">
        <v>0.1318864316110592</v>
      </c>
      <c r="BA33" s="218">
        <v>0.13127551393627374</v>
      </c>
      <c r="BB33" s="218">
        <v>0.1303636753901864</v>
      </c>
      <c r="BC33" s="237">
        <v>0.13637421073255576</v>
      </c>
      <c r="BD33" s="230">
        <v>0.1360140511796939</v>
      </c>
      <c r="BE33" s="230">
        <v>0.13494624087066018</v>
      </c>
      <c r="BF33" s="230">
        <v>0.13302418736866661</v>
      </c>
      <c r="BG33" s="266">
        <v>0.13128417116351723</v>
      </c>
      <c r="BH33" s="266">
        <v>0.13356330957736354</v>
      </c>
      <c r="BI33" s="266">
        <v>0.12960007236831145</v>
      </c>
      <c r="BJ33" s="266">
        <v>0.13332429341285906</v>
      </c>
      <c r="BK33" s="277">
        <v>0.13496563543316159</v>
      </c>
      <c r="BL33" s="277"/>
      <c r="BM33" s="277"/>
      <c r="BN33" s="277"/>
    </row>
    <row r="34" spans="1:66" ht="21">
      <c r="A34" s="25" t="s">
        <v>24</v>
      </c>
      <c r="B34" s="72">
        <v>0.25292822749320043</v>
      </c>
      <c r="C34" s="72">
        <v>0.25186160118837347</v>
      </c>
      <c r="D34" s="72">
        <v>0.24931834905403311</v>
      </c>
      <c r="E34" s="72">
        <v>0.24480061523973404</v>
      </c>
      <c r="F34" s="72">
        <v>0.23930524494910738</v>
      </c>
      <c r="G34" s="73">
        <v>0.23355025979250235</v>
      </c>
      <c r="H34" s="73">
        <v>0.22928498016346194</v>
      </c>
      <c r="I34" s="73">
        <v>0.2263738875722488</v>
      </c>
      <c r="J34" s="82">
        <v>0.24431345763525916</v>
      </c>
      <c r="K34" s="82">
        <v>0.23809911301725956</v>
      </c>
      <c r="L34" s="82">
        <v>0.23349177181713185</v>
      </c>
      <c r="M34" s="82">
        <v>0.24143953549588854</v>
      </c>
      <c r="N34" s="82">
        <v>0.23584614885231348</v>
      </c>
      <c r="O34" s="82">
        <v>0.22764987462573749</v>
      </c>
      <c r="P34" s="82">
        <v>0.22202840839846247</v>
      </c>
      <c r="Q34" s="82">
        <v>0.21802632310440379</v>
      </c>
      <c r="R34" s="82">
        <v>0.21725177053510031</v>
      </c>
      <c r="S34" s="82">
        <v>0.20800173925123469</v>
      </c>
      <c r="T34" s="82">
        <v>0.18949322215473613</v>
      </c>
      <c r="U34" s="82">
        <v>0.18813766552025213</v>
      </c>
      <c r="V34" s="82">
        <v>0.18105356835286859</v>
      </c>
      <c r="W34" s="82">
        <v>0.17694381322313982</v>
      </c>
      <c r="X34" s="82">
        <v>0.17020537884256809</v>
      </c>
      <c r="Y34" s="82">
        <v>0.16385355477771446</v>
      </c>
      <c r="Z34" s="82">
        <v>0.15653777065866237</v>
      </c>
      <c r="AA34" s="82">
        <v>0.15110566339864964</v>
      </c>
      <c r="AB34" s="119">
        <v>0.14533408905460946</v>
      </c>
      <c r="AC34" s="119">
        <v>0.14062798314885627</v>
      </c>
      <c r="AD34" s="125">
        <v>0.13508830178425973</v>
      </c>
      <c r="AE34" s="132">
        <v>0.13072150999326834</v>
      </c>
      <c r="AF34" s="141">
        <v>0.12988235734192674</v>
      </c>
      <c r="AG34" s="147">
        <v>0.12564333600027008</v>
      </c>
      <c r="AH34" s="153">
        <v>0.12135221045493047</v>
      </c>
      <c r="AI34" s="159">
        <v>0.10828259927534474</v>
      </c>
      <c r="AJ34" s="159">
        <v>0.10769959881713945</v>
      </c>
      <c r="AK34" s="159">
        <v>0.10600653246447102</v>
      </c>
      <c r="AL34" s="159">
        <v>0.10253704217253339</v>
      </c>
      <c r="AM34" s="165">
        <v>9.4522195117297245E-2</v>
      </c>
      <c r="AN34" s="165">
        <v>8.8954371936898133E-2</v>
      </c>
      <c r="AO34" s="171">
        <v>8.8561970025623729E-2</v>
      </c>
      <c r="AP34" s="177">
        <v>8.6855949596080867E-2</v>
      </c>
      <c r="AQ34" s="183">
        <v>8.6302313202037226E-2</v>
      </c>
      <c r="AR34" s="183">
        <v>8.8220713862499731E-2</v>
      </c>
      <c r="AS34" s="183">
        <v>8.9836057543082576E-2</v>
      </c>
      <c r="AT34" s="183">
        <v>9.135485808761816E-2</v>
      </c>
      <c r="AU34" s="193">
        <v>9.290123161509381E-2</v>
      </c>
      <c r="AV34" s="204">
        <v>9.4498263804946303E-2</v>
      </c>
      <c r="AW34" s="212">
        <v>9.4130489107953838E-2</v>
      </c>
      <c r="AX34" s="212">
        <v>9.4112718026597764E-2</v>
      </c>
      <c r="AY34" s="218">
        <v>9.3532102896927399E-2</v>
      </c>
      <c r="AZ34" s="218">
        <v>9.1421707185478415E-2</v>
      </c>
      <c r="BA34" s="218">
        <v>9.2440912208230225E-2</v>
      </c>
      <c r="BB34" s="218">
        <v>9.3629828280224286E-2</v>
      </c>
      <c r="BC34" s="237">
        <v>0.10245765929768207</v>
      </c>
      <c r="BD34" s="230">
        <v>0.10225635472798984</v>
      </c>
      <c r="BE34" s="230">
        <v>0.10095409063004231</v>
      </c>
      <c r="BF34" s="230">
        <v>0.10033488532268567</v>
      </c>
      <c r="BG34" s="266">
        <v>9.660834115937271E-2</v>
      </c>
      <c r="BH34" s="266">
        <v>0.10046017196118102</v>
      </c>
      <c r="BI34" s="266">
        <v>0.10168636029117292</v>
      </c>
      <c r="BJ34" s="266">
        <v>0.10624464376114515</v>
      </c>
      <c r="BK34" s="277">
        <v>0.10741571379055753</v>
      </c>
      <c r="BL34" s="277"/>
      <c r="BM34" s="277"/>
      <c r="BN34" s="277"/>
    </row>
    <row r="35" spans="1:66" ht="21">
      <c r="A35" s="25" t="s">
        <v>25</v>
      </c>
      <c r="B35" s="292">
        <v>5.6854126167914271E-2</v>
      </c>
      <c r="C35" s="292">
        <v>5.3776606886621496E-2</v>
      </c>
      <c r="D35" s="292">
        <v>5.9464643756691117E-2</v>
      </c>
      <c r="E35" s="292">
        <v>6.1111071434316488E-2</v>
      </c>
      <c r="F35" s="292">
        <v>5.9201827483734856E-2</v>
      </c>
      <c r="G35" s="294">
        <v>5.9496800519241076E-2</v>
      </c>
      <c r="H35" s="294">
        <v>5.9028221193777271E-2</v>
      </c>
      <c r="I35" s="294">
        <v>5.8111280398133756E-2</v>
      </c>
      <c r="J35" s="82">
        <v>3.0275187065265698E-2</v>
      </c>
      <c r="K35" s="82">
        <v>3.2213612737788666E-2</v>
      </c>
      <c r="L35" s="82">
        <v>3.2053042672733519E-2</v>
      </c>
      <c r="M35" s="82">
        <v>3.4514625573405032E-2</v>
      </c>
      <c r="N35" s="82">
        <v>3.4302799679989608E-2</v>
      </c>
      <c r="O35" s="82">
        <v>3.3699426238420115E-2</v>
      </c>
      <c r="P35" s="82">
        <v>3.4041107072330934E-2</v>
      </c>
      <c r="Q35" s="82">
        <v>3.4514107202573231E-2</v>
      </c>
      <c r="R35" s="82">
        <v>3.5470574986076281E-2</v>
      </c>
      <c r="S35" s="82">
        <v>3.6166758152641018E-2</v>
      </c>
      <c r="T35" s="82">
        <v>3.418957222282068E-2</v>
      </c>
      <c r="U35" s="82">
        <v>3.3160078868913909E-2</v>
      </c>
      <c r="V35" s="82">
        <v>3.4220400743935037E-2</v>
      </c>
      <c r="W35" s="82">
        <v>3.4025980131522908E-2</v>
      </c>
      <c r="X35" s="82">
        <v>3.4128127575303452E-2</v>
      </c>
      <c r="Y35" s="82">
        <v>3.5599695751470282E-2</v>
      </c>
      <c r="Z35" s="82">
        <v>3.4873972178509065E-2</v>
      </c>
      <c r="AA35" s="82">
        <v>3.3873950227506583E-2</v>
      </c>
      <c r="AB35" s="119">
        <v>3.3160610245646024E-2</v>
      </c>
      <c r="AC35" s="119">
        <v>3.2333639145181649E-2</v>
      </c>
      <c r="AD35" s="125">
        <v>3.153215646918843E-2</v>
      </c>
      <c r="AE35" s="132">
        <v>3.1047758132508489E-2</v>
      </c>
      <c r="AF35" s="141">
        <v>3.0210983647176913E-2</v>
      </c>
      <c r="AG35" s="147">
        <v>2.9176070920269876E-2</v>
      </c>
      <c r="AH35" s="153">
        <v>2.8283104882061486E-2</v>
      </c>
      <c r="AI35" s="159">
        <v>1.9229633542361273E-2</v>
      </c>
      <c r="AJ35" s="159">
        <v>1.8933563893450727E-2</v>
      </c>
      <c r="AK35" s="159">
        <v>1.8464620793140103E-2</v>
      </c>
      <c r="AL35" s="159">
        <v>1.790986198994823E-2</v>
      </c>
      <c r="AM35" s="165">
        <v>2.0098749411475655E-2</v>
      </c>
      <c r="AN35" s="165">
        <v>1.9952914949727219E-2</v>
      </c>
      <c r="AO35" s="171">
        <v>1.9805152024780791E-2</v>
      </c>
      <c r="AP35" s="177">
        <v>1.8234658143297795E-2</v>
      </c>
      <c r="AQ35" s="183">
        <v>1.7038934134290588E-2</v>
      </c>
      <c r="AR35" s="183">
        <v>1.742079640892974E-2</v>
      </c>
      <c r="AS35" s="183">
        <v>1.7390290424580242E-2</v>
      </c>
      <c r="AT35" s="183">
        <v>1.7323052308664291E-2</v>
      </c>
      <c r="AU35" s="193">
        <v>1.7046296406802615E-2</v>
      </c>
      <c r="AV35" s="204">
        <v>1.6813367234424434E-2</v>
      </c>
      <c r="AW35" s="212">
        <v>1.6913241711450481E-2</v>
      </c>
      <c r="AX35" s="212">
        <v>1.6929387974708374E-2</v>
      </c>
      <c r="AY35" s="218">
        <v>1.6861187646555652E-2</v>
      </c>
      <c r="AZ35" s="218">
        <v>1.6489864699985299E-2</v>
      </c>
      <c r="BA35" s="218">
        <v>1.7027248879780139E-2</v>
      </c>
      <c r="BB35" s="218">
        <v>1.7139841241113771E-2</v>
      </c>
      <c r="BC35" s="237">
        <v>1.713160911951437E-2</v>
      </c>
      <c r="BD35" s="230">
        <v>1.6916869235026371E-2</v>
      </c>
      <c r="BE35" s="230">
        <v>1.6732080107843206E-2</v>
      </c>
      <c r="BF35" s="230">
        <v>1.8049673657249726E-2</v>
      </c>
      <c r="BG35" s="266">
        <v>1.7068157089501136E-2</v>
      </c>
      <c r="BH35" s="266">
        <v>1.7944691422930245E-2</v>
      </c>
      <c r="BI35" s="266">
        <v>0</v>
      </c>
      <c r="BJ35" s="271">
        <v>0</v>
      </c>
      <c r="BK35" s="277">
        <v>0</v>
      </c>
      <c r="BL35" s="277"/>
      <c r="BM35" s="277"/>
      <c r="BN35" s="277"/>
    </row>
    <row r="36" spans="1:66" ht="21">
      <c r="A36" s="25" t="s">
        <v>26</v>
      </c>
      <c r="B36" s="292"/>
      <c r="C36" s="292"/>
      <c r="D36" s="292"/>
      <c r="E36" s="292"/>
      <c r="F36" s="292"/>
      <c r="G36" s="294"/>
      <c r="H36" s="294"/>
      <c r="I36" s="294"/>
      <c r="J36" s="82">
        <v>3.4706782764649294E-2</v>
      </c>
      <c r="K36" s="82">
        <v>3.5033272444920466E-2</v>
      </c>
      <c r="L36" s="82">
        <v>3.5523035003388118E-2</v>
      </c>
      <c r="M36" s="82">
        <v>3.788550541519628E-2</v>
      </c>
      <c r="N36" s="82">
        <v>3.8003277403983897E-2</v>
      </c>
      <c r="O36" s="82">
        <v>3.6588712353285743E-2</v>
      </c>
      <c r="P36" s="82">
        <v>3.5846952482811431E-2</v>
      </c>
      <c r="Q36" s="82">
        <v>3.5419659780967991E-2</v>
      </c>
      <c r="R36" s="82">
        <v>3.6037422009703113E-2</v>
      </c>
      <c r="S36" s="82">
        <v>3.5147618239747602E-2</v>
      </c>
      <c r="T36" s="82">
        <v>3.1811213663987856E-2</v>
      </c>
      <c r="U36" s="82">
        <v>2.9990330392754293E-2</v>
      </c>
      <c r="V36" s="82">
        <v>3.0682071986348688E-2</v>
      </c>
      <c r="W36" s="82">
        <v>2.9877137408776431E-2</v>
      </c>
      <c r="X36" s="82">
        <v>2.9611289024863947E-2</v>
      </c>
      <c r="Y36" s="82">
        <v>2.9607010957950521E-2</v>
      </c>
      <c r="Z36" s="82">
        <v>2.8245319065038021E-2</v>
      </c>
      <c r="AA36" s="82">
        <v>2.7297917231692528E-2</v>
      </c>
      <c r="AB36" s="119">
        <v>2.6365676778092647E-2</v>
      </c>
      <c r="AC36" s="119">
        <v>2.523913179209749E-2</v>
      </c>
      <c r="AD36" s="125">
        <v>2.4030903415503423E-2</v>
      </c>
      <c r="AE36" s="132">
        <v>2.2465460610212505E-2</v>
      </c>
      <c r="AF36" s="141">
        <v>2.0956167348546585E-2</v>
      </c>
      <c r="AG36" s="147">
        <v>1.9668539730004538E-2</v>
      </c>
      <c r="AH36" s="153">
        <v>1.8471178905140873E-2</v>
      </c>
      <c r="AI36" s="159">
        <v>1.3736377409433996E-2</v>
      </c>
      <c r="AJ36" s="159">
        <v>1.3332987629783653E-2</v>
      </c>
      <c r="AK36" s="159">
        <v>1.259464588298038E-2</v>
      </c>
      <c r="AL36" s="159">
        <v>1.1809974830138152E-2</v>
      </c>
      <c r="AM36" s="165">
        <v>1.5149504198932368E-2</v>
      </c>
      <c r="AN36" s="165">
        <v>1.4636836027625324E-2</v>
      </c>
      <c r="AO36" s="171">
        <v>1.4572121814866862E-2</v>
      </c>
      <c r="AP36" s="177">
        <v>1.3400556911827058E-2</v>
      </c>
      <c r="AQ36" s="183">
        <v>1.2740710645828823E-2</v>
      </c>
      <c r="AR36" s="183">
        <v>1.2990111821374146E-2</v>
      </c>
      <c r="AS36" s="183">
        <v>1.3154740633085662E-2</v>
      </c>
      <c r="AT36" s="183">
        <v>1.3366953755361505E-2</v>
      </c>
      <c r="AU36" s="193">
        <v>1.3462365804562877E-2</v>
      </c>
      <c r="AV36" s="204">
        <v>1.3492694738953511E-2</v>
      </c>
      <c r="AW36" s="212">
        <v>1.346116048220076E-2</v>
      </c>
      <c r="AX36" s="212">
        <v>1.3557048908169897E-2</v>
      </c>
      <c r="AY36" s="218">
        <v>1.3624741546765363E-2</v>
      </c>
      <c r="AZ36" s="218">
        <v>1.3213199517598714E-2</v>
      </c>
      <c r="BA36" s="218">
        <v>1.3971625339453167E-2</v>
      </c>
      <c r="BB36" s="218">
        <v>1.4067641807700546E-2</v>
      </c>
      <c r="BC36" s="237">
        <v>1.3433512400733851E-2</v>
      </c>
      <c r="BD36" s="230">
        <v>1.3406250619152621E-2</v>
      </c>
      <c r="BE36" s="230">
        <v>1.3404417889614639E-2</v>
      </c>
      <c r="BF36" s="230">
        <v>1.5185369042844E-2</v>
      </c>
      <c r="BG36" s="266">
        <v>1.46974733794036E-2</v>
      </c>
      <c r="BH36" s="266">
        <v>1.5867896092827044E-2</v>
      </c>
      <c r="BI36" s="266">
        <v>0</v>
      </c>
      <c r="BJ36" s="271">
        <v>0</v>
      </c>
      <c r="BK36" s="277">
        <v>0</v>
      </c>
      <c r="BL36" s="277"/>
      <c r="BM36" s="277"/>
      <c r="BN36" s="277"/>
    </row>
    <row r="37" spans="1:66" ht="21">
      <c r="A37" s="25" t="s">
        <v>27</v>
      </c>
      <c r="B37" s="292">
        <v>6.3362559893066994E-2</v>
      </c>
      <c r="C37" s="292">
        <v>5.9123296123711172E-2</v>
      </c>
      <c r="D37" s="292">
        <v>6.0059749775162263E-2</v>
      </c>
      <c r="E37" s="292">
        <v>6.0018835659006974E-2</v>
      </c>
      <c r="F37" s="292">
        <v>5.9355405434447325E-2</v>
      </c>
      <c r="G37" s="294">
        <v>5.8417653113413445E-2</v>
      </c>
      <c r="H37" s="294">
        <v>5.488733898600464E-2</v>
      </c>
      <c r="I37" s="294">
        <v>5.2044701597470419E-2</v>
      </c>
      <c r="J37" s="82">
        <v>3.9757771119626528E-2</v>
      </c>
      <c r="K37" s="82">
        <v>3.8327065996878677E-2</v>
      </c>
      <c r="L37" s="82">
        <v>3.6466330082531702E-2</v>
      </c>
      <c r="M37" s="82">
        <v>3.7471211590926465E-2</v>
      </c>
      <c r="N37" s="82">
        <v>3.5363790039777014E-2</v>
      </c>
      <c r="O37" s="82">
        <v>3.2128514221619824E-2</v>
      </c>
      <c r="P37" s="82">
        <v>3.0305580424239087E-2</v>
      </c>
      <c r="Q37" s="82">
        <v>2.9100329317853509E-2</v>
      </c>
      <c r="R37" s="82">
        <v>2.8951277458513024E-2</v>
      </c>
      <c r="S37" s="82">
        <v>2.6626630431855269E-2</v>
      </c>
      <c r="T37" s="82">
        <v>2.3040904717362611E-2</v>
      </c>
      <c r="U37" s="82">
        <v>2.1598671948057216E-2</v>
      </c>
      <c r="V37" s="82">
        <v>2.1194858203172594E-2</v>
      </c>
      <c r="W37" s="82">
        <v>2.0198596426626872E-2</v>
      </c>
      <c r="X37" s="82">
        <v>1.9355722491260247E-2</v>
      </c>
      <c r="Y37" s="82">
        <v>1.8396347568550426E-2</v>
      </c>
      <c r="Z37" s="82">
        <v>1.6913038815738381E-2</v>
      </c>
      <c r="AA37" s="82">
        <v>1.5717384905108458E-2</v>
      </c>
      <c r="AB37" s="119">
        <v>1.4647782935876652E-2</v>
      </c>
      <c r="AC37" s="119">
        <v>1.3515992821244041E-2</v>
      </c>
      <c r="AD37" s="125">
        <v>1.2439473546596675E-2</v>
      </c>
      <c r="AE37" s="132">
        <v>1.1581656308674913E-2</v>
      </c>
      <c r="AF37" s="141">
        <v>1.0774705968527446E-2</v>
      </c>
      <c r="AG37" s="147">
        <v>1.0240627463912284E-2</v>
      </c>
      <c r="AH37" s="153">
        <v>9.4609605121859144E-3</v>
      </c>
      <c r="AI37" s="159">
        <v>8.0910332940129868E-3</v>
      </c>
      <c r="AJ37" s="159">
        <v>7.5896055684058512E-3</v>
      </c>
      <c r="AK37" s="159">
        <v>7.2935473529841637E-3</v>
      </c>
      <c r="AL37" s="159">
        <v>7.002731804601074E-3</v>
      </c>
      <c r="AM37" s="165">
        <v>1.1548421160682068E-2</v>
      </c>
      <c r="AN37" s="165">
        <v>1.155858991136933E-2</v>
      </c>
      <c r="AO37" s="171">
        <v>1.1556912108072337E-2</v>
      </c>
      <c r="AP37" s="177">
        <v>1.0864246836618156E-2</v>
      </c>
      <c r="AQ37" s="183">
        <v>1.0264784882197932E-2</v>
      </c>
      <c r="AR37" s="183">
        <v>1.0593742946870804E-2</v>
      </c>
      <c r="AS37" s="183">
        <v>1.0857919762635006E-2</v>
      </c>
      <c r="AT37" s="183">
        <v>1.1194052836282926E-2</v>
      </c>
      <c r="AU37" s="193">
        <v>1.1193673231543003E-2</v>
      </c>
      <c r="AV37" s="204">
        <v>1.116325599708452E-2</v>
      </c>
      <c r="AW37" s="212">
        <v>1.1133154107619708E-2</v>
      </c>
      <c r="AX37" s="212">
        <v>1.1350118077685704E-2</v>
      </c>
      <c r="AY37" s="218">
        <v>1.1285155400941374E-2</v>
      </c>
      <c r="AZ37" s="218">
        <v>1.0946882200989598E-2</v>
      </c>
      <c r="BA37" s="218">
        <v>1.1350301970710241E-2</v>
      </c>
      <c r="BB37" s="218">
        <v>1.1153733335354086E-2</v>
      </c>
      <c r="BC37" s="237">
        <v>1.0283376698514915E-2</v>
      </c>
      <c r="BD37" s="230">
        <v>1.0149692808402189E-2</v>
      </c>
      <c r="BE37" s="230">
        <v>1.0091755098032304E-2</v>
      </c>
      <c r="BF37" s="230">
        <v>1.1902374196690253E-2</v>
      </c>
      <c r="BG37" s="266">
        <v>1.1015134284901045E-2</v>
      </c>
      <c r="BH37" s="266">
        <v>1.0743159611976557E-2</v>
      </c>
      <c r="BI37" s="266">
        <v>0</v>
      </c>
      <c r="BJ37" s="271">
        <v>0</v>
      </c>
      <c r="BK37" s="277">
        <v>0</v>
      </c>
      <c r="BL37" s="277"/>
      <c r="BM37" s="277"/>
      <c r="BN37" s="277"/>
    </row>
    <row r="38" spans="1:66" ht="21">
      <c r="A38" s="25" t="s">
        <v>28</v>
      </c>
      <c r="B38" s="292"/>
      <c r="C38" s="292"/>
      <c r="D38" s="292"/>
      <c r="E38" s="292"/>
      <c r="F38" s="292"/>
      <c r="G38" s="294"/>
      <c r="H38" s="294"/>
      <c r="I38" s="294"/>
      <c r="J38" s="82">
        <v>2.3410734017977389E-2</v>
      </c>
      <c r="K38" s="82">
        <v>2.1386408045113801E-2</v>
      </c>
      <c r="L38" s="82">
        <v>1.9219761470725846E-2</v>
      </c>
      <c r="M38" s="82">
        <v>1.8490196340542959E-2</v>
      </c>
      <c r="N38" s="82">
        <v>1.6784236548224668E-2</v>
      </c>
      <c r="O38" s="82">
        <v>1.2861745942082309E-2</v>
      </c>
      <c r="P38" s="82">
        <v>1.1285144848316374E-2</v>
      </c>
      <c r="Q38" s="82">
        <v>1.0782005531499446E-2</v>
      </c>
      <c r="R38" s="82">
        <v>1.0656515793954864E-2</v>
      </c>
      <c r="S38" s="82">
        <v>9.3581583257886652E-3</v>
      </c>
      <c r="T38" s="82">
        <v>8.0639535821115261E-3</v>
      </c>
      <c r="U38" s="82">
        <v>8.4484312934942889E-3</v>
      </c>
      <c r="V38" s="82">
        <v>8.605943455865064E-3</v>
      </c>
      <c r="W38" s="82">
        <v>8.2307433361371186E-3</v>
      </c>
      <c r="X38" s="82">
        <v>7.4555368081354609E-3</v>
      </c>
      <c r="Y38" s="82">
        <v>7.3442702833365105E-3</v>
      </c>
      <c r="Z38" s="82">
        <v>6.6391694083960343E-3</v>
      </c>
      <c r="AA38" s="82">
        <v>6.267100638885123E-3</v>
      </c>
      <c r="AB38" s="119">
        <v>6.0055888756070375E-3</v>
      </c>
      <c r="AC38" s="119">
        <v>5.6858535304597337E-3</v>
      </c>
      <c r="AD38" s="125">
        <v>5.3803773881594876E-3</v>
      </c>
      <c r="AE38" s="132">
        <v>5.2387402617005436E-3</v>
      </c>
      <c r="AF38" s="141">
        <v>5.3052437776080459E-3</v>
      </c>
      <c r="AG38" s="147">
        <v>5.1371023131624024E-3</v>
      </c>
      <c r="AH38" s="153">
        <v>4.9536910892134418E-3</v>
      </c>
      <c r="AI38" s="159">
        <v>4.728859941984619E-3</v>
      </c>
      <c r="AJ38" s="159">
        <v>4.6083075169770851E-3</v>
      </c>
      <c r="AK38" s="159">
        <v>4.4499981332638749E-3</v>
      </c>
      <c r="AL38" s="159">
        <v>4.3842885297560499E-3</v>
      </c>
      <c r="AM38" s="165">
        <v>1.7516744253217767E-2</v>
      </c>
      <c r="AN38" s="165">
        <v>1.7018077952882092E-2</v>
      </c>
      <c r="AO38" s="171">
        <v>1.6948561448373211E-2</v>
      </c>
      <c r="AP38" s="177">
        <v>8.5797437566049913E-3</v>
      </c>
      <c r="AQ38" s="183">
        <v>8.2590327447233294E-3</v>
      </c>
      <c r="AR38" s="183">
        <v>8.7659078111485683E-3</v>
      </c>
      <c r="AS38" s="183">
        <v>8.9892279308348404E-3</v>
      </c>
      <c r="AT38" s="183">
        <v>9.3538893439791514E-3</v>
      </c>
      <c r="AU38" s="193">
        <v>9.4031027653549131E-3</v>
      </c>
      <c r="AV38" s="204">
        <v>9.5238198063562693E-3</v>
      </c>
      <c r="AW38" s="212">
        <v>9.523366500470266E-3</v>
      </c>
      <c r="AX38" s="212">
        <v>9.5739435093578611E-3</v>
      </c>
      <c r="AY38" s="218">
        <v>9.4186986781298158E-3</v>
      </c>
      <c r="AZ38" s="218">
        <v>9.0632360334415383E-3</v>
      </c>
      <c r="BA38" s="218">
        <v>9.1790022864677214E-3</v>
      </c>
      <c r="BB38" s="218">
        <v>9.1740176200012531E-3</v>
      </c>
      <c r="BC38" s="237">
        <v>7.9354696708491788E-3</v>
      </c>
      <c r="BD38" s="230">
        <v>7.8429729396479481E-3</v>
      </c>
      <c r="BE38" s="230">
        <v>7.8545685430812025E-3</v>
      </c>
      <c r="BF38" s="230">
        <v>9.9413004180133116E-3</v>
      </c>
      <c r="BG38" s="266">
        <v>9.1612799769976039E-3</v>
      </c>
      <c r="BH38" s="266">
        <v>8.6890966728894615E-3</v>
      </c>
      <c r="BI38" s="266">
        <v>0</v>
      </c>
      <c r="BJ38" s="271">
        <v>0</v>
      </c>
      <c r="BK38" s="277">
        <v>0</v>
      </c>
      <c r="BL38" s="277"/>
      <c r="BM38" s="277"/>
      <c r="BN38" s="277"/>
    </row>
    <row r="39" spans="1:66" ht="21">
      <c r="A39" s="25" t="s">
        <v>29</v>
      </c>
      <c r="B39" s="292">
        <v>3.2839317383857175E-3</v>
      </c>
      <c r="C39" s="292">
        <v>3.1836313437919842E-3</v>
      </c>
      <c r="D39" s="292">
        <v>3.1754351814090608E-3</v>
      </c>
      <c r="E39" s="292">
        <v>3.1986581551227567E-3</v>
      </c>
      <c r="F39" s="292">
        <v>3.3413994857330563E-3</v>
      </c>
      <c r="G39" s="294">
        <v>3.3463357211661049E-3</v>
      </c>
      <c r="H39" s="294">
        <v>3.3838847556414181E-3</v>
      </c>
      <c r="I39" s="294">
        <v>3.4946064170569475E-3</v>
      </c>
      <c r="J39" s="82">
        <v>2.6007423972212581E-3</v>
      </c>
      <c r="K39" s="82">
        <v>2.9430636782894148E-3</v>
      </c>
      <c r="L39" s="82">
        <v>3.1711008701704431E-3</v>
      </c>
      <c r="M39" s="82">
        <v>3.0519456218495084E-3</v>
      </c>
      <c r="N39" s="82">
        <v>3.0392983339037039E-3</v>
      </c>
      <c r="O39" s="82">
        <v>3.0107592051819964E-3</v>
      </c>
      <c r="P39" s="82">
        <v>2.7355587815221121E-3</v>
      </c>
      <c r="Q39" s="82">
        <v>2.394862528146816E-3</v>
      </c>
      <c r="R39" s="82">
        <v>2.7529839000675705E-3</v>
      </c>
      <c r="S39" s="82">
        <v>2.6674833377655191E-3</v>
      </c>
      <c r="T39" s="82">
        <v>2.5380159479957642E-3</v>
      </c>
      <c r="U39" s="82">
        <v>2.8730280498763128E-3</v>
      </c>
      <c r="V39" s="82">
        <v>2.9789329750509142E-3</v>
      </c>
      <c r="W39" s="82">
        <v>2.9710957255515563E-3</v>
      </c>
      <c r="X39" s="82">
        <v>2.7925783377261322E-3</v>
      </c>
      <c r="Y39" s="82">
        <v>2.7410133019139006E-3</v>
      </c>
      <c r="Z39" s="82">
        <v>2.5474674259736698E-3</v>
      </c>
      <c r="AA39" s="82">
        <v>2.505466876255294E-3</v>
      </c>
      <c r="AB39" s="119">
        <v>2.5222162243501859E-3</v>
      </c>
      <c r="AC39" s="119">
        <v>2.4296985523606061E-3</v>
      </c>
      <c r="AD39" s="125">
        <v>2.3484766468531374E-3</v>
      </c>
      <c r="AE39" s="132">
        <v>2.2391471902249529E-3</v>
      </c>
      <c r="AF39" s="141">
        <v>2.3722840876822682E-3</v>
      </c>
      <c r="AG39" s="147">
        <v>2.2558393160199319E-3</v>
      </c>
      <c r="AH39" s="153">
        <v>2.1278212287336859E-3</v>
      </c>
      <c r="AI39" s="159">
        <v>2.241300223110052E-3</v>
      </c>
      <c r="AJ39" s="159">
        <v>2.0656561222158476E-3</v>
      </c>
      <c r="AK39" s="159">
        <v>1.9843436722929873E-3</v>
      </c>
      <c r="AL39" s="159">
        <v>1.9375889929572083E-3</v>
      </c>
      <c r="AM39" s="165">
        <v>6.4408695940512345E-3</v>
      </c>
      <c r="AN39" s="165">
        <v>6.4643761981597724E-3</v>
      </c>
      <c r="AO39" s="171">
        <v>6.5091217525120463E-3</v>
      </c>
      <c r="AP39" s="177">
        <v>6.6749555644956245E-3</v>
      </c>
      <c r="AQ39" s="183">
        <v>6.3797866090060532E-3</v>
      </c>
      <c r="AR39" s="183">
        <v>6.5169883979703733E-3</v>
      </c>
      <c r="AS39" s="183">
        <v>6.5279883739605979E-3</v>
      </c>
      <c r="AT39" s="183">
        <v>7.066477404789228E-3</v>
      </c>
      <c r="AU39" s="193">
        <v>7.1365221407611694E-3</v>
      </c>
      <c r="AV39" s="204">
        <v>7.0943643436404092E-3</v>
      </c>
      <c r="AW39" s="212">
        <v>6.9446342335051899E-3</v>
      </c>
      <c r="AX39" s="212">
        <v>6.9504361388157297E-3</v>
      </c>
      <c r="AY39" s="218">
        <v>6.947554243805827E-3</v>
      </c>
      <c r="AZ39" s="218">
        <v>6.6489736902940353E-3</v>
      </c>
      <c r="BA39" s="218">
        <v>7.184624523921386E-3</v>
      </c>
      <c r="BB39" s="218">
        <v>7.0392792825918985E-3</v>
      </c>
      <c r="BC39" s="237">
        <v>6.0650065452639698E-3</v>
      </c>
      <c r="BD39" s="230">
        <v>5.9763661312561773E-3</v>
      </c>
      <c r="BE39" s="230">
        <v>5.9518130021173291E-3</v>
      </c>
      <c r="BF39" s="230">
        <v>7.8073204269920853E-3</v>
      </c>
      <c r="BG39" s="266">
        <v>7.037647348751239E-3</v>
      </c>
      <c r="BH39" s="266">
        <v>6.809535604577764E-3</v>
      </c>
      <c r="BI39" s="266">
        <v>0</v>
      </c>
      <c r="BJ39" s="271">
        <v>0</v>
      </c>
      <c r="BK39" s="277">
        <v>0</v>
      </c>
      <c r="BL39" s="277"/>
      <c r="BM39" s="277"/>
      <c r="BN39" s="277"/>
    </row>
    <row r="40" spans="1:66" ht="21">
      <c r="A40" s="28" t="s">
        <v>30</v>
      </c>
      <c r="B40" s="293"/>
      <c r="C40" s="293"/>
      <c r="D40" s="293"/>
      <c r="E40" s="293"/>
      <c r="F40" s="293"/>
      <c r="G40" s="295"/>
      <c r="H40" s="295"/>
      <c r="I40" s="295"/>
      <c r="J40" s="87">
        <v>6.0398352222060941E-3</v>
      </c>
      <c r="K40" s="87">
        <v>5.9621980074387208E-3</v>
      </c>
      <c r="L40" s="87">
        <v>6.0488533362419534E-3</v>
      </c>
      <c r="M40" s="87">
        <v>6.0705301141633222E-3</v>
      </c>
      <c r="N40" s="87">
        <v>5.9507291722961566E-3</v>
      </c>
      <c r="O40" s="87">
        <v>4.0540040064827908E-3</v>
      </c>
      <c r="P40" s="87">
        <v>3.8402902045796381E-3</v>
      </c>
      <c r="Q40" s="87">
        <v>3.6624676424605982E-3</v>
      </c>
      <c r="R40" s="87">
        <v>4.6670529085278368E-3</v>
      </c>
      <c r="S40" s="87">
        <v>4.379358417406165E-3</v>
      </c>
      <c r="T40" s="87">
        <v>4.1596564765070156E-3</v>
      </c>
      <c r="U40" s="87">
        <v>6.1053955279280767E-3</v>
      </c>
      <c r="V40" s="87">
        <v>6.6017477790104228E-3</v>
      </c>
      <c r="W40" s="87">
        <v>6.9510311806955652E-3</v>
      </c>
      <c r="X40" s="87">
        <v>6.4366246824781792E-3</v>
      </c>
      <c r="Y40" s="87">
        <v>6.2273137328464076E-3</v>
      </c>
      <c r="Z40" s="87">
        <v>5.9169445968473419E-3</v>
      </c>
      <c r="AA40" s="87">
        <v>5.720556433381231E-3</v>
      </c>
      <c r="AB40" s="120">
        <v>5.7258374552740087E-3</v>
      </c>
      <c r="AC40" s="120">
        <v>5.517892107183728E-3</v>
      </c>
      <c r="AD40" s="126">
        <v>5.2635123415069335E-3</v>
      </c>
      <c r="AE40" s="133">
        <v>5.0795268545218387E-3</v>
      </c>
      <c r="AF40" s="142">
        <v>5.9566219637184007E-3</v>
      </c>
      <c r="AG40" s="148">
        <v>5.7065863883511122E-3</v>
      </c>
      <c r="AH40" s="154">
        <v>5.3901298261905201E-3</v>
      </c>
      <c r="AI40" s="160">
        <v>5.6183050747871249E-3</v>
      </c>
      <c r="AJ40" s="160">
        <v>5.3058834025840728E-3</v>
      </c>
      <c r="AK40" s="160">
        <v>5.1383281430601325E-3</v>
      </c>
      <c r="AL40" s="160">
        <v>5.0546982520352605E-3</v>
      </c>
      <c r="AM40" s="166">
        <v>3.2792899804978244E-2</v>
      </c>
      <c r="AN40" s="166">
        <v>3.2710939200361368E-2</v>
      </c>
      <c r="AO40" s="172">
        <v>3.2559771600164537E-2</v>
      </c>
      <c r="AP40" s="178">
        <v>3.206598897405788E-2</v>
      </c>
      <c r="AQ40" s="184">
        <v>3.606150581427052E-2</v>
      </c>
      <c r="AR40" s="184">
        <v>3.7181358529655616E-2</v>
      </c>
      <c r="AS40" s="184">
        <v>3.630719581522962E-2</v>
      </c>
      <c r="AT40" s="184">
        <v>3.9026282224020985E-2</v>
      </c>
      <c r="AU40" s="194">
        <v>4.004641957095121E-2</v>
      </c>
      <c r="AV40" s="205">
        <v>4.0943864114983318E-2</v>
      </c>
      <c r="AW40" s="213">
        <v>3.8925973123246402E-2</v>
      </c>
      <c r="AX40" s="213">
        <v>3.8022564643924235E-2</v>
      </c>
      <c r="AY40" s="219">
        <v>3.6889726959716637E-2</v>
      </c>
      <c r="AZ40" s="219">
        <v>3.3921963470952998E-2</v>
      </c>
      <c r="BA40" s="219">
        <v>3.6310078493012099E-2</v>
      </c>
      <c r="BB40" s="219">
        <v>3.6616021478420253E-2</v>
      </c>
      <c r="BC40" s="238">
        <v>4.6852025512816219E-2</v>
      </c>
      <c r="BD40" s="231">
        <v>4.7816255333602974E-2</v>
      </c>
      <c r="BE40" s="231">
        <v>4.7303363974965679E-2</v>
      </c>
      <c r="BF40" s="231">
        <v>5.9297078791156539E-2</v>
      </c>
      <c r="BG40" s="267">
        <v>5.7281654746877977E-2</v>
      </c>
      <c r="BH40" s="267">
        <v>5.3816707093064034E-2</v>
      </c>
      <c r="BI40" s="267">
        <v>0</v>
      </c>
      <c r="BJ40" s="272">
        <v>0</v>
      </c>
      <c r="BK40" s="278">
        <v>0</v>
      </c>
      <c r="BL40" s="278"/>
      <c r="BM40" s="278"/>
      <c r="BN40" s="278"/>
    </row>
    <row r="41" spans="1:66" s="83" customFormat="1" ht="21">
      <c r="A41" s="89" t="s">
        <v>94</v>
      </c>
      <c r="B41" s="84">
        <v>1</v>
      </c>
      <c r="C41" s="84">
        <v>0.99999999999999989</v>
      </c>
      <c r="D41" s="84">
        <v>1.0000000000000002</v>
      </c>
      <c r="E41" s="84">
        <v>1</v>
      </c>
      <c r="F41" s="84">
        <v>0.99999999999999989</v>
      </c>
      <c r="G41" s="84">
        <v>1</v>
      </c>
      <c r="H41" s="84">
        <v>1</v>
      </c>
      <c r="I41" s="84">
        <v>0.99999999999999978</v>
      </c>
      <c r="J41" s="85">
        <v>0.9999999999981064</v>
      </c>
      <c r="K41" s="85">
        <v>1.0000000000000002</v>
      </c>
      <c r="L41" s="85">
        <v>1.0000000000000004</v>
      </c>
      <c r="M41" s="85">
        <v>1</v>
      </c>
      <c r="N41" s="85">
        <v>0.99999999999999978</v>
      </c>
      <c r="O41" s="85">
        <v>0.99999999999999978</v>
      </c>
      <c r="P41" s="85">
        <v>1</v>
      </c>
      <c r="Q41" s="85">
        <v>1</v>
      </c>
      <c r="R41" s="85">
        <v>1</v>
      </c>
      <c r="S41" s="85">
        <v>1</v>
      </c>
      <c r="T41" s="85">
        <v>1.0000000000000002</v>
      </c>
      <c r="U41" s="85">
        <v>1.0000000000000002</v>
      </c>
      <c r="V41" s="85">
        <v>1</v>
      </c>
      <c r="W41" s="85">
        <v>1</v>
      </c>
      <c r="X41" s="86">
        <v>1</v>
      </c>
      <c r="Y41" s="86">
        <v>1</v>
      </c>
      <c r="Z41" s="86">
        <v>1</v>
      </c>
      <c r="AA41" s="86">
        <v>1</v>
      </c>
      <c r="AB41" s="86">
        <v>0.99999999999999989</v>
      </c>
      <c r="AC41" s="86">
        <v>0.99999999999999978</v>
      </c>
      <c r="AD41" s="86">
        <v>0.99999999999999989</v>
      </c>
      <c r="AE41" s="86">
        <v>1.0000000000000002</v>
      </c>
      <c r="AF41" s="86">
        <v>1.0000000000000002</v>
      </c>
      <c r="AG41" s="86">
        <v>0.99999999999999989</v>
      </c>
      <c r="AH41" s="86">
        <v>1.0000000000000002</v>
      </c>
      <c r="AI41" s="86">
        <v>1.0000000000000002</v>
      </c>
      <c r="AJ41" s="86">
        <v>1</v>
      </c>
      <c r="AK41" s="86">
        <v>1</v>
      </c>
      <c r="AL41" s="86">
        <v>1.0000000000000002</v>
      </c>
      <c r="AM41" s="86">
        <v>0.99999999999999989</v>
      </c>
      <c r="AN41" s="86">
        <v>1</v>
      </c>
      <c r="AO41" s="86">
        <f>+SUM(AO30:AO40)</f>
        <v>1</v>
      </c>
      <c r="AP41" s="86">
        <f>+SUM(AP30:AP40)</f>
        <v>1</v>
      </c>
      <c r="AQ41" s="86">
        <f t="shared" ref="AQ41:AR41" si="0">+SUM(AQ30:AQ40)</f>
        <v>0.99999999999999989</v>
      </c>
      <c r="AR41" s="86">
        <f t="shared" si="0"/>
        <v>1</v>
      </c>
      <c r="AS41" s="86">
        <f>+SUM(AS30:AS40)</f>
        <v>1</v>
      </c>
      <c r="AT41" s="86">
        <f>+SUM(AT30:AT40)</f>
        <v>1</v>
      </c>
      <c r="AU41" s="86">
        <f t="shared" ref="AU41:AX41" si="1">+SUM(AU30:AU40)</f>
        <v>0.99999999999999989</v>
      </c>
      <c r="AV41" s="86">
        <f t="shared" ref="AV41:AW41" si="2">+SUM(AV30:AV40)</f>
        <v>1.0000000000000002</v>
      </c>
      <c r="AW41" s="86">
        <f t="shared" si="2"/>
        <v>1</v>
      </c>
      <c r="AX41" s="86">
        <f t="shared" si="1"/>
        <v>1</v>
      </c>
      <c r="AY41" s="86">
        <f>+SUM(AY30:AY40)</f>
        <v>1</v>
      </c>
      <c r="AZ41" s="86">
        <f>+SUM(AZ30:AZ40)</f>
        <v>0.99999999999999989</v>
      </c>
      <c r="BA41" s="86">
        <f>+SUM(BA30:BA40)</f>
        <v>1.0000000000000002</v>
      </c>
      <c r="BB41" s="86">
        <f>+SUM(BB30:BB40)</f>
        <v>1.0000000000000004</v>
      </c>
      <c r="BC41" s="86">
        <f t="shared" ref="BC41:BJ41" si="3">+SUM(BC30:BC40)</f>
        <v>0.99999999999999978</v>
      </c>
      <c r="BD41" s="86">
        <f t="shared" si="3"/>
        <v>1</v>
      </c>
      <c r="BE41" s="86">
        <f t="shared" si="3"/>
        <v>1</v>
      </c>
      <c r="BF41" s="86">
        <f t="shared" si="3"/>
        <v>1</v>
      </c>
      <c r="BG41" s="86">
        <f t="shared" si="3"/>
        <v>1.0000000000000002</v>
      </c>
      <c r="BH41" s="86">
        <f t="shared" si="3"/>
        <v>0.99999999999999989</v>
      </c>
      <c r="BI41" s="86">
        <f t="shared" si="3"/>
        <v>1</v>
      </c>
      <c r="BJ41" s="86">
        <f t="shared" si="3"/>
        <v>0.99999999999999989</v>
      </c>
      <c r="BK41" s="86">
        <f t="shared" ref="BK41" si="4">+SUM(BK30:BK40)</f>
        <v>0.99999999999999978</v>
      </c>
      <c r="BL41" s="86"/>
      <c r="BM41" s="86"/>
      <c r="BN41" s="86"/>
    </row>
    <row r="42" spans="1:66" ht="21">
      <c r="A42" s="22"/>
      <c r="B42" s="32"/>
      <c r="C42" s="32"/>
      <c r="D42" s="32"/>
      <c r="E42" s="32"/>
      <c r="F42" s="32"/>
      <c r="G42" s="32"/>
      <c r="H42" s="32"/>
      <c r="I42" s="32"/>
      <c r="J42" s="48"/>
      <c r="K42" s="48"/>
      <c r="L42" s="48"/>
      <c r="M42" s="48"/>
      <c r="N42" s="48"/>
      <c r="O42" s="48"/>
      <c r="P42" s="48"/>
      <c r="Q42" s="48"/>
      <c r="R42" s="48"/>
      <c r="S42" s="48"/>
      <c r="T42" s="48"/>
      <c r="U42" s="48"/>
      <c r="V42" s="48"/>
      <c r="W42" s="48"/>
      <c r="X42" s="49"/>
      <c r="Y42" s="49"/>
      <c r="Z42" s="49"/>
      <c r="AA42" s="49"/>
    </row>
    <row r="43" spans="1:66" ht="15.75" thickBot="1">
      <c r="C43" s="22"/>
      <c r="G43" s="40"/>
      <c r="H43" s="51"/>
      <c r="I43" s="51"/>
      <c r="J43" s="51"/>
      <c r="K43" s="40"/>
      <c r="M43" s="46"/>
      <c r="N43" s="46"/>
      <c r="O43" s="46"/>
      <c r="P43" s="46"/>
      <c r="Q43" s="46"/>
      <c r="S43" s="52"/>
      <c r="T43" s="52"/>
      <c r="V43" s="52"/>
      <c r="X43" s="52"/>
    </row>
    <row r="44" spans="1:66" ht="21.75" thickBot="1">
      <c r="B44" s="31">
        <v>2007</v>
      </c>
      <c r="C44" s="298">
        <v>2008</v>
      </c>
      <c r="D44" s="298"/>
      <c r="E44" s="298"/>
      <c r="F44" s="298"/>
      <c r="G44" s="298">
        <v>2009</v>
      </c>
      <c r="H44" s="298"/>
      <c r="I44" s="298"/>
      <c r="J44" s="298"/>
      <c r="K44" s="298">
        <v>2010</v>
      </c>
      <c r="L44" s="298"/>
      <c r="M44" s="298"/>
      <c r="N44" s="298"/>
      <c r="O44" s="298">
        <v>2011</v>
      </c>
      <c r="P44" s="298"/>
      <c r="Q44" s="298"/>
      <c r="R44" s="298"/>
      <c r="S44" s="296">
        <v>2012</v>
      </c>
      <c r="T44" s="297"/>
      <c r="U44" s="297"/>
      <c r="V44" s="297"/>
      <c r="W44" s="296">
        <v>2013</v>
      </c>
      <c r="X44" s="297"/>
      <c r="Y44" s="297"/>
      <c r="Z44" s="297"/>
      <c r="AA44" s="139">
        <v>2014</v>
      </c>
      <c r="AB44" s="140"/>
      <c r="AC44" s="140"/>
      <c r="AD44" s="140"/>
      <c r="AE44" s="299">
        <v>2015</v>
      </c>
      <c r="AF44" s="300"/>
      <c r="AG44" s="300"/>
      <c r="AH44" s="300"/>
      <c r="AI44" s="299">
        <v>2016</v>
      </c>
      <c r="AJ44" s="300"/>
      <c r="AK44" s="300"/>
      <c r="AL44" s="300"/>
      <c r="AM44" s="299">
        <v>2017</v>
      </c>
      <c r="AN44" s="300"/>
      <c r="AO44" s="300"/>
      <c r="AP44" s="300"/>
      <c r="AQ44" s="299">
        <f>+AQ7</f>
        <v>2018</v>
      </c>
      <c r="AR44" s="300"/>
      <c r="AS44" s="300"/>
      <c r="AT44" s="300"/>
      <c r="AU44" s="296">
        <v>2019</v>
      </c>
      <c r="AV44" s="297"/>
      <c r="AW44" s="297"/>
      <c r="AX44" s="297"/>
      <c r="AY44" s="299">
        <v>2020</v>
      </c>
      <c r="AZ44" s="300"/>
      <c r="BA44" s="300"/>
      <c r="BB44" s="300"/>
      <c r="BC44" s="299">
        <v>2021</v>
      </c>
      <c r="BD44" s="300"/>
      <c r="BE44" s="300"/>
      <c r="BF44" s="300"/>
      <c r="BG44" s="299">
        <v>2022</v>
      </c>
      <c r="BH44" s="300"/>
      <c r="BI44" s="300"/>
      <c r="BJ44" s="300"/>
      <c r="BK44" s="296">
        <v>2023</v>
      </c>
      <c r="BL44" s="310"/>
      <c r="BM44" s="310"/>
      <c r="BN44" s="310"/>
    </row>
    <row r="45" spans="1:66" ht="20.25" customHeight="1">
      <c r="A45" s="20" t="s">
        <v>31</v>
      </c>
      <c r="B45" s="19" t="s">
        <v>3</v>
      </c>
      <c r="C45" s="19" t="s">
        <v>0</v>
      </c>
      <c r="D45" s="19" t="s">
        <v>1</v>
      </c>
      <c r="E45" s="19" t="s">
        <v>2</v>
      </c>
      <c r="F45" s="19" t="s">
        <v>3</v>
      </c>
      <c r="G45" s="19" t="s">
        <v>0</v>
      </c>
      <c r="H45" s="19" t="s">
        <v>1</v>
      </c>
      <c r="I45" s="19" t="s">
        <v>2</v>
      </c>
      <c r="J45" s="19" t="s">
        <v>3</v>
      </c>
      <c r="K45" s="60" t="s">
        <v>0</v>
      </c>
      <c r="L45" s="19" t="s">
        <v>1</v>
      </c>
      <c r="M45" s="19" t="s">
        <v>2</v>
      </c>
      <c r="N45" s="19" t="s">
        <v>3</v>
      </c>
      <c r="O45" s="19" t="s">
        <v>0</v>
      </c>
      <c r="P45" s="19" t="s">
        <v>1</v>
      </c>
      <c r="Q45" s="19" t="s">
        <v>2</v>
      </c>
      <c r="R45" s="60" t="s">
        <v>3</v>
      </c>
      <c r="S45" s="19" t="s">
        <v>0</v>
      </c>
      <c r="T45" s="19" t="s">
        <v>1</v>
      </c>
      <c r="U45" s="19" t="s">
        <v>2</v>
      </c>
      <c r="V45" s="19" t="s">
        <v>3</v>
      </c>
      <c r="W45" s="19" t="s">
        <v>0</v>
      </c>
      <c r="X45" s="19" t="s">
        <v>1</v>
      </c>
      <c r="Y45" s="60" t="s">
        <v>2</v>
      </c>
      <c r="Z45" s="19" t="s">
        <v>3</v>
      </c>
      <c r="AA45" s="19" t="s">
        <v>0</v>
      </c>
      <c r="AB45" s="19" t="s">
        <v>1</v>
      </c>
      <c r="AC45" s="19" t="s">
        <v>2</v>
      </c>
      <c r="AD45" s="19" t="s">
        <v>3</v>
      </c>
      <c r="AE45" s="19" t="s">
        <v>0</v>
      </c>
      <c r="AF45" s="19" t="s">
        <v>1</v>
      </c>
      <c r="AG45" s="19" t="s">
        <v>2</v>
      </c>
      <c r="AH45" s="19" t="s">
        <v>3</v>
      </c>
      <c r="AI45" s="19" t="s">
        <v>0</v>
      </c>
      <c r="AJ45" s="19" t="s">
        <v>1</v>
      </c>
      <c r="AK45" s="19" t="s">
        <v>2</v>
      </c>
      <c r="AL45" s="19" t="s">
        <v>3</v>
      </c>
      <c r="AM45" s="19" t="s">
        <v>0</v>
      </c>
      <c r="AN45" s="19" t="s">
        <v>1</v>
      </c>
      <c r="AO45" s="19" t="s">
        <v>2</v>
      </c>
      <c r="AP45" s="19" t="s">
        <v>3</v>
      </c>
      <c r="AQ45" s="19" t="s">
        <v>0</v>
      </c>
      <c r="AR45" s="19" t="s">
        <v>1</v>
      </c>
      <c r="AS45" s="19" t="s">
        <v>2</v>
      </c>
      <c r="AT45" s="19" t="s">
        <v>3</v>
      </c>
      <c r="AU45" s="19" t="s">
        <v>0</v>
      </c>
      <c r="AV45" s="19" t="s">
        <v>1</v>
      </c>
      <c r="AW45" s="19" t="s">
        <v>2</v>
      </c>
      <c r="AX45" s="19" t="s">
        <v>3</v>
      </c>
      <c r="AY45" s="19" t="s">
        <v>0</v>
      </c>
      <c r="AZ45" s="19" t="s">
        <v>1</v>
      </c>
      <c r="BA45" s="19" t="s">
        <v>2</v>
      </c>
      <c r="BB45" s="19" t="s">
        <v>3</v>
      </c>
      <c r="BC45" s="19" t="s">
        <v>0</v>
      </c>
      <c r="BD45" s="19" t="s">
        <v>1</v>
      </c>
      <c r="BE45" s="19" t="s">
        <v>2</v>
      </c>
      <c r="BF45" s="19" t="s">
        <v>3</v>
      </c>
      <c r="BG45" s="19" t="s">
        <v>0</v>
      </c>
      <c r="BH45" s="19" t="s">
        <v>1</v>
      </c>
      <c r="BI45" s="19" t="s">
        <v>102</v>
      </c>
      <c r="BJ45" s="19" t="s">
        <v>103</v>
      </c>
      <c r="BK45" s="19" t="s">
        <v>105</v>
      </c>
      <c r="BL45" s="19"/>
      <c r="BM45" s="19"/>
      <c r="BN45" s="19"/>
    </row>
    <row r="46" spans="1:66">
      <c r="C46" s="22"/>
      <c r="G46" s="40"/>
      <c r="H46" s="51"/>
      <c r="I46" s="51"/>
      <c r="J46" s="51"/>
      <c r="K46" s="40"/>
      <c r="M46" s="46"/>
      <c r="N46" s="46"/>
      <c r="O46" s="46"/>
      <c r="P46" s="46"/>
      <c r="Q46" s="46"/>
      <c r="S46" s="52"/>
      <c r="T46" s="52"/>
      <c r="V46" s="52"/>
      <c r="X46" s="52"/>
    </row>
    <row r="47" spans="1:66" ht="21">
      <c r="A47" s="27" t="s">
        <v>32</v>
      </c>
      <c r="B47" s="26" t="s">
        <v>89</v>
      </c>
      <c r="C47" s="26" t="s">
        <v>89</v>
      </c>
      <c r="D47" s="26" t="s">
        <v>89</v>
      </c>
      <c r="E47" s="26" t="s">
        <v>89</v>
      </c>
      <c r="F47" s="26" t="s">
        <v>89</v>
      </c>
      <c r="G47" s="88">
        <v>7.0057404812954333E-2</v>
      </c>
      <c r="H47" s="88">
        <v>5.7239478543086177E-2</v>
      </c>
      <c r="I47" s="88">
        <v>5.1908520249050724E-2</v>
      </c>
      <c r="J47" s="88">
        <v>6.4088531750275152E-2</v>
      </c>
      <c r="K47" s="88">
        <v>6.6379752751554374E-2</v>
      </c>
      <c r="L47" s="88">
        <v>7.988193991806998E-2</v>
      </c>
      <c r="M47" s="88">
        <v>8.8054900686693124E-2</v>
      </c>
      <c r="N47" s="88">
        <v>0.10140514316095245</v>
      </c>
      <c r="O47" s="88">
        <v>9.5906031521125951E-2</v>
      </c>
      <c r="P47" s="88">
        <v>8.4734421849526176E-2</v>
      </c>
      <c r="Q47" s="88">
        <v>8.2311402980890708E-2</v>
      </c>
      <c r="R47" s="88">
        <v>6.4143151334857304E-2</v>
      </c>
      <c r="S47" s="88">
        <v>5.7334939189945783E-2</v>
      </c>
      <c r="T47" s="88">
        <v>4.553558654572968E-2</v>
      </c>
      <c r="U47" s="88">
        <v>3.9648820062092881E-2</v>
      </c>
      <c r="V47" s="88">
        <v>3.8440587533550223E-2</v>
      </c>
      <c r="W47" s="88">
        <v>3.5419450486340522E-2</v>
      </c>
      <c r="X47" s="88">
        <v>3.1604087485495862E-2</v>
      </c>
      <c r="Y47" s="88">
        <v>2.917655155515355E-2</v>
      </c>
      <c r="Z47" s="88">
        <v>2.1804879766714351E-2</v>
      </c>
      <c r="AA47" s="88">
        <v>2.4234246777545227E-2</v>
      </c>
      <c r="AB47" s="96">
        <v>2.6075122621216633E-2</v>
      </c>
      <c r="AC47" s="124">
        <v>2.7819121799979252E-2</v>
      </c>
      <c r="AD47" s="129">
        <v>3.1388545770169113E-2</v>
      </c>
      <c r="AE47" s="137">
        <v>3.4509467837322928E-2</v>
      </c>
      <c r="AF47" s="144">
        <v>3.7967958285620801E-2</v>
      </c>
      <c r="AG47" s="152">
        <v>4.100636858552769E-2</v>
      </c>
      <c r="AH47" s="156">
        <v>4.3734344929107279E-2</v>
      </c>
      <c r="AI47" s="164">
        <v>5.040279181866638E-2</v>
      </c>
      <c r="AJ47" s="164">
        <v>5.824484597162554E-2</v>
      </c>
      <c r="AK47" s="164">
        <v>6.4231785331713726E-2</v>
      </c>
      <c r="AL47" s="164">
        <v>6.7036939365256204E-2</v>
      </c>
      <c r="AM47" s="170">
        <v>5.9414812634148155E-2</v>
      </c>
      <c r="AN47" s="170">
        <v>6.9256079381631086E-2</v>
      </c>
      <c r="AO47" s="174">
        <v>7.3144659248021882E-2</v>
      </c>
      <c r="AP47" s="180">
        <v>7.486597917750118E-2</v>
      </c>
      <c r="AQ47" s="188">
        <v>7.6906584936140582E-2</v>
      </c>
      <c r="AR47" s="188">
        <v>8.2234439341830737E-2</v>
      </c>
      <c r="AS47" s="188">
        <v>8.6090852710546631E-2</v>
      </c>
      <c r="AT47" s="188">
        <v>8.8270943806358568E-2</v>
      </c>
      <c r="AU47" s="196">
        <v>8.9818673893649725E-2</v>
      </c>
      <c r="AV47" s="206">
        <v>8.8034979348069892E-2</v>
      </c>
      <c r="AW47" s="214">
        <v>8.427007564596381E-2</v>
      </c>
      <c r="AX47" s="203">
        <v>8.1080370177261968E-2</v>
      </c>
      <c r="AY47" s="223">
        <v>7.3957107957066948E-2</v>
      </c>
      <c r="AZ47" s="223">
        <v>6.1765047930952929E-2</v>
      </c>
      <c r="BA47" s="223">
        <v>6.3926468126203992E-2</v>
      </c>
      <c r="BB47" s="223">
        <v>6.4677183772333752E-2</v>
      </c>
      <c r="BC47" s="240">
        <v>6.0980630079904424E-2</v>
      </c>
      <c r="BD47" s="73">
        <v>6.5426845567254255E-2</v>
      </c>
      <c r="BE47" s="233">
        <v>6.2677616771575698E-2</v>
      </c>
      <c r="BF47" s="233">
        <v>6.095206117761056E-2</v>
      </c>
      <c r="BG47" s="270">
        <v>6.3058190340838094E-2</v>
      </c>
      <c r="BH47" s="73">
        <v>7.8846115184717597E-2</v>
      </c>
      <c r="BI47" s="270">
        <v>0.10831441433387554</v>
      </c>
      <c r="BJ47" s="274">
        <v>0.12781137270853399</v>
      </c>
      <c r="BK47" s="281">
        <v>0.13217931899994628</v>
      </c>
      <c r="BL47" s="73"/>
      <c r="BM47" s="281"/>
      <c r="BN47" s="281"/>
    </row>
    <row r="48" spans="1:66" ht="21">
      <c r="A48" s="27" t="s">
        <v>33</v>
      </c>
      <c r="B48" s="26" t="s">
        <v>89</v>
      </c>
      <c r="C48" s="26" t="s">
        <v>89</v>
      </c>
      <c r="D48" s="26" t="s">
        <v>89</v>
      </c>
      <c r="E48" s="26" t="s">
        <v>89</v>
      </c>
      <c r="F48" s="26" t="s">
        <v>89</v>
      </c>
      <c r="G48" s="88">
        <v>0.15419065362576012</v>
      </c>
      <c r="H48" s="88">
        <v>0.13028227818924551</v>
      </c>
      <c r="I48" s="88">
        <v>0.11018106102056696</v>
      </c>
      <c r="J48" s="88">
        <v>9.7182999337980136E-2</v>
      </c>
      <c r="K48" s="88">
        <v>8.0992701482129378E-2</v>
      </c>
      <c r="L48" s="88">
        <v>6.7346596988408003E-2</v>
      </c>
      <c r="M48" s="88">
        <v>6.3032659558823145E-2</v>
      </c>
      <c r="N48" s="88">
        <v>6.2791015435388758E-2</v>
      </c>
      <c r="O48" s="88">
        <v>6.4768376586171308E-2</v>
      </c>
      <c r="P48" s="88">
        <v>7.9242619020110622E-2</v>
      </c>
      <c r="Q48" s="88">
        <v>8.0622722687520826E-2</v>
      </c>
      <c r="R48" s="88">
        <v>9.6176830402097388E-2</v>
      </c>
      <c r="S48" s="88">
        <v>9.4681486185298966E-2</v>
      </c>
      <c r="T48" s="88">
        <v>7.8711295546422144E-2</v>
      </c>
      <c r="U48" s="88">
        <v>7.0146049648932216E-2</v>
      </c>
      <c r="V48" s="88">
        <v>5.6051072040987297E-2</v>
      </c>
      <c r="W48" s="88">
        <v>5.1396457685972216E-2</v>
      </c>
      <c r="X48" s="88">
        <v>4.5735502863719246E-2</v>
      </c>
      <c r="Y48" s="88">
        <v>4.0606748397346154E-2</v>
      </c>
      <c r="Z48" s="88">
        <v>4.0583070994933121E-2</v>
      </c>
      <c r="AA48" s="88">
        <v>3.6079912024474081E-2</v>
      </c>
      <c r="AB48" s="96">
        <v>3.1912543291359653E-2</v>
      </c>
      <c r="AC48" s="124">
        <v>2.9169236664110223E-2</v>
      </c>
      <c r="AD48" s="129">
        <v>2.2242778785128391E-2</v>
      </c>
      <c r="AE48" s="137">
        <v>2.3831001757348473E-2</v>
      </c>
      <c r="AF48" s="144">
        <v>2.5567310941833937E-2</v>
      </c>
      <c r="AG48" s="152">
        <v>2.7115608526153634E-2</v>
      </c>
      <c r="AH48" s="156">
        <v>3.0297413043688347E-2</v>
      </c>
      <c r="AI48" s="164">
        <v>3.2169394866809253E-2</v>
      </c>
      <c r="AJ48" s="164">
        <v>3.5560463525463895E-2</v>
      </c>
      <c r="AK48" s="164">
        <v>3.8098638460476647E-2</v>
      </c>
      <c r="AL48" s="164">
        <v>4.2022631099981909E-2</v>
      </c>
      <c r="AM48" s="170">
        <v>4.4228222516264598E-2</v>
      </c>
      <c r="AN48" s="170">
        <v>5.2734725716066799E-2</v>
      </c>
      <c r="AO48" s="174">
        <v>5.4313229692771768E-2</v>
      </c>
      <c r="AP48" s="180">
        <v>5.4498859849177468E-2</v>
      </c>
      <c r="AQ48" s="188">
        <v>5.9900253359580477E-2</v>
      </c>
      <c r="AR48" s="188">
        <v>6.2841257907245249E-2</v>
      </c>
      <c r="AS48" s="188">
        <v>6.6620545450540219E-2</v>
      </c>
      <c r="AT48" s="188">
        <v>7.0013833918344773E-2</v>
      </c>
      <c r="AU48" s="196">
        <v>7.2377149821474016E-2</v>
      </c>
      <c r="AV48" s="206">
        <v>7.7584864977405535E-2</v>
      </c>
      <c r="AW48" s="214">
        <v>8.1413349422458148E-2</v>
      </c>
      <c r="AX48" s="203">
        <v>8.3920894532269946E-2</v>
      </c>
      <c r="AY48" s="223">
        <v>8.6011104978529707E-2</v>
      </c>
      <c r="AZ48" s="223">
        <v>8.5246816256942734E-2</v>
      </c>
      <c r="BA48" s="223">
        <v>8.0547425596671468E-2</v>
      </c>
      <c r="BB48" s="223">
        <v>7.7755835111451857E-2</v>
      </c>
      <c r="BC48" s="240">
        <v>5.9677371609797643E-2</v>
      </c>
      <c r="BD48" s="73">
        <v>5.3840267066588267E-2</v>
      </c>
      <c r="BE48" s="233">
        <v>5.67018551573822E-2</v>
      </c>
      <c r="BF48" s="233">
        <v>6.040034875289689E-2</v>
      </c>
      <c r="BG48" s="270">
        <v>6.1900929054806757E-2</v>
      </c>
      <c r="BH48" s="73">
        <v>6.6374509299513218E-2</v>
      </c>
      <c r="BI48" s="270">
        <v>6.7163666851101145E-2</v>
      </c>
      <c r="BJ48" s="274">
        <v>6.0370364779365596E-2</v>
      </c>
      <c r="BK48" s="281">
        <v>6.1904091384030677E-2</v>
      </c>
      <c r="BL48" s="73"/>
      <c r="BM48" s="281"/>
      <c r="BN48" s="281"/>
    </row>
    <row r="49" spans="1:66" ht="21">
      <c r="A49" s="27" t="s">
        <v>34</v>
      </c>
      <c r="B49" s="26" t="s">
        <v>89</v>
      </c>
      <c r="C49" s="26" t="s">
        <v>89</v>
      </c>
      <c r="D49" s="26" t="s">
        <v>89</v>
      </c>
      <c r="E49" s="26" t="s">
        <v>89</v>
      </c>
      <c r="F49" s="26" t="s">
        <v>89</v>
      </c>
      <c r="G49" s="88">
        <v>0.22171622280446399</v>
      </c>
      <c r="H49" s="88">
        <v>0.21248524233611099</v>
      </c>
      <c r="I49" s="88">
        <v>0.19690578027406833</v>
      </c>
      <c r="J49" s="88">
        <v>0.17357718899460001</v>
      </c>
      <c r="K49" s="88">
        <v>0.14820984047268432</v>
      </c>
      <c r="L49" s="88">
        <v>0.1245897160428945</v>
      </c>
      <c r="M49" s="88">
        <v>0.10887031229955195</v>
      </c>
      <c r="N49" s="88">
        <v>8.8636090312077725E-2</v>
      </c>
      <c r="O49" s="88">
        <v>7.3226237871022906E-2</v>
      </c>
      <c r="P49" s="88">
        <v>6.1717984222455051E-2</v>
      </c>
      <c r="Q49" s="88">
        <v>5.6113389500540706E-2</v>
      </c>
      <c r="R49" s="88">
        <v>5.7960671850970265E-2</v>
      </c>
      <c r="S49" s="88">
        <v>6.1747440822728823E-2</v>
      </c>
      <c r="T49" s="88">
        <v>7.0167836082782473E-2</v>
      </c>
      <c r="U49" s="88">
        <v>7.2627328264384672E-2</v>
      </c>
      <c r="V49" s="88">
        <v>8.1488647115553967E-2</v>
      </c>
      <c r="W49" s="88">
        <v>8.0358451098128822E-2</v>
      </c>
      <c r="X49" s="88">
        <v>7.1757806629435192E-2</v>
      </c>
      <c r="Y49" s="88">
        <v>7.0000193177845782E-2</v>
      </c>
      <c r="Z49" s="88">
        <v>5.5957863978358377E-2</v>
      </c>
      <c r="AA49" s="88">
        <v>5.1034885508362611E-2</v>
      </c>
      <c r="AB49" s="96">
        <v>4.5426041864787221E-2</v>
      </c>
      <c r="AC49" s="124">
        <v>4.004996382630923E-2</v>
      </c>
      <c r="AD49" s="129">
        <v>3.9049574888901532E-2</v>
      </c>
      <c r="AE49" s="137">
        <v>3.5050750196545806E-2</v>
      </c>
      <c r="AF49" s="144">
        <v>3.3734637350237483E-2</v>
      </c>
      <c r="AG49" s="152">
        <v>3.0690076622048049E-2</v>
      </c>
      <c r="AH49" s="156">
        <v>2.3142746875276274E-2</v>
      </c>
      <c r="AI49" s="164">
        <v>2.3379093398591649E-2</v>
      </c>
      <c r="AJ49" s="164">
        <v>2.3495216317352696E-2</v>
      </c>
      <c r="AK49" s="164">
        <v>2.472008605058592E-2</v>
      </c>
      <c r="AL49" s="164">
        <v>2.7548032783273828E-2</v>
      </c>
      <c r="AM49" s="170">
        <v>3.0064119393030241E-2</v>
      </c>
      <c r="AN49" s="170">
        <v>3.7777658082843238E-2</v>
      </c>
      <c r="AO49" s="174">
        <v>4.0541820462290282E-2</v>
      </c>
      <c r="AP49" s="180">
        <v>4.2915522348168179E-2</v>
      </c>
      <c r="AQ49" s="188">
        <v>4.5253051667257106E-2</v>
      </c>
      <c r="AR49" s="188">
        <v>4.7570946914740529E-2</v>
      </c>
      <c r="AS49" s="188">
        <v>4.8371031278579793E-2</v>
      </c>
      <c r="AT49" s="188">
        <v>5.0114437427530634E-2</v>
      </c>
      <c r="AU49" s="196">
        <v>5.4589105022253413E-2</v>
      </c>
      <c r="AV49" s="206">
        <v>5.757581090139248E-2</v>
      </c>
      <c r="AW49" s="214">
        <v>6.1971949176536929E-2</v>
      </c>
      <c r="AX49" s="203">
        <v>6.5557906102751265E-2</v>
      </c>
      <c r="AY49" s="223">
        <v>6.8210490102278323E-2</v>
      </c>
      <c r="AZ49" s="223">
        <v>7.4077562991904544E-2</v>
      </c>
      <c r="BA49" s="223">
        <v>7.7365337230512879E-2</v>
      </c>
      <c r="BB49" s="223">
        <v>7.9301434244082286E-2</v>
      </c>
      <c r="BC49" s="240">
        <v>6.5190457526236603E-2</v>
      </c>
      <c r="BD49" s="73">
        <v>6.3583650143684028E-2</v>
      </c>
      <c r="BE49" s="233">
        <v>6.152335143358445E-2</v>
      </c>
      <c r="BF49" s="233">
        <v>6.0144526528898207E-2</v>
      </c>
      <c r="BG49" s="270">
        <v>5.72692540685154E-2</v>
      </c>
      <c r="BH49" s="73">
        <v>5.0598562053119134E-2</v>
      </c>
      <c r="BI49" s="270">
        <v>5.8249408041869948E-2</v>
      </c>
      <c r="BJ49" s="274">
        <v>6.049897948979456E-2</v>
      </c>
      <c r="BK49" s="281">
        <v>6.1673862442123646E-2</v>
      </c>
      <c r="BL49" s="73"/>
      <c r="BM49" s="281"/>
      <c r="BN49" s="281"/>
    </row>
    <row r="50" spans="1:66" ht="21">
      <c r="A50" s="27" t="s">
        <v>35</v>
      </c>
      <c r="B50" s="26" t="s">
        <v>89</v>
      </c>
      <c r="C50" s="26" t="s">
        <v>89</v>
      </c>
      <c r="D50" s="26" t="s">
        <v>89</v>
      </c>
      <c r="E50" s="26" t="s">
        <v>89</v>
      </c>
      <c r="F50" s="26" t="s">
        <v>89</v>
      </c>
      <c r="G50" s="88">
        <v>0.27829147262694193</v>
      </c>
      <c r="H50" s="88">
        <v>0.30822242715207027</v>
      </c>
      <c r="I50" s="88">
        <v>0.33352667419593196</v>
      </c>
      <c r="J50" s="88">
        <v>0.37077925054159744</v>
      </c>
      <c r="K50" s="88">
        <v>0.38547072263235216</v>
      </c>
      <c r="L50" s="88">
        <v>0.38236195348453422</v>
      </c>
      <c r="M50" s="88">
        <v>0.37377683537573941</v>
      </c>
      <c r="N50" s="88">
        <v>0.3524299606335809</v>
      </c>
      <c r="O50" s="88">
        <v>0.32969313859316562</v>
      </c>
      <c r="P50" s="88">
        <v>0.29587383244968707</v>
      </c>
      <c r="Q50" s="88">
        <v>0.26503450731553074</v>
      </c>
      <c r="R50" s="88">
        <v>0.22932601169487338</v>
      </c>
      <c r="S50" s="88">
        <v>0.19464046858460496</v>
      </c>
      <c r="T50" s="88">
        <v>0.1632573821272886</v>
      </c>
      <c r="U50" s="88">
        <v>0.15950575603885564</v>
      </c>
      <c r="V50" s="88">
        <v>0.14440495235570924</v>
      </c>
      <c r="W50" s="88">
        <v>0.13964302080318627</v>
      </c>
      <c r="X50" s="88">
        <v>0.13577389663148912</v>
      </c>
      <c r="Y50" s="88">
        <v>0.13226947701762418</v>
      </c>
      <c r="Z50" s="88">
        <v>0.14292075237627108</v>
      </c>
      <c r="AA50" s="88">
        <v>0.14157648725577493</v>
      </c>
      <c r="AB50" s="96">
        <v>0.14159249116033246</v>
      </c>
      <c r="AC50" s="124">
        <v>0.14034714888782757</v>
      </c>
      <c r="AD50" s="129">
        <v>0.13485900324636585</v>
      </c>
      <c r="AE50" s="137">
        <v>0.12637354316585078</v>
      </c>
      <c r="AF50" s="144">
        <v>0.11530506117022446</v>
      </c>
      <c r="AG50" s="152">
        <v>0.10741485247257475</v>
      </c>
      <c r="AH50" s="156">
        <v>9.2619846952708043E-2</v>
      </c>
      <c r="AI50" s="164">
        <v>8.7438568919831761E-2</v>
      </c>
      <c r="AJ50" s="164">
        <v>7.785723522916882E-2</v>
      </c>
      <c r="AK50" s="164">
        <v>6.9557198740554077E-2</v>
      </c>
      <c r="AL50" s="164">
        <v>6.1368605535602992E-2</v>
      </c>
      <c r="AM50" s="170">
        <v>5.7452860179552728E-2</v>
      </c>
      <c r="AN50" s="170">
        <v>6.0916850809190667E-2</v>
      </c>
      <c r="AO50" s="174">
        <v>5.8737988572983783E-2</v>
      </c>
      <c r="AP50" s="180">
        <v>5.4078861061958555E-2</v>
      </c>
      <c r="AQ50" s="188">
        <v>5.5513548505968166E-2</v>
      </c>
      <c r="AR50" s="188">
        <v>5.8526117559394998E-2</v>
      </c>
      <c r="AS50" s="188">
        <v>6.2119355039789298E-2</v>
      </c>
      <c r="AT50" s="188">
        <v>6.6050113125593196E-2</v>
      </c>
      <c r="AU50" s="196">
        <v>6.9938480558249777E-2</v>
      </c>
      <c r="AV50" s="206">
        <v>7.5002722980673203E-2</v>
      </c>
      <c r="AW50" s="214">
        <v>7.8377156192104655E-2</v>
      </c>
      <c r="AX50" s="203">
        <v>8.1841203041010863E-2</v>
      </c>
      <c r="AY50" s="223">
        <v>8.8678479044502323E-2</v>
      </c>
      <c r="AZ50" s="223">
        <v>9.4665382095930742E-2</v>
      </c>
      <c r="BA50" s="223">
        <v>9.9039216060895302E-2</v>
      </c>
      <c r="BB50" s="223">
        <v>0.1039915687775913</v>
      </c>
      <c r="BC50" s="240">
        <v>9.0700803430982954E-2</v>
      </c>
      <c r="BD50" s="73">
        <v>9.6525457396929026E-2</v>
      </c>
      <c r="BE50" s="233">
        <v>0.10186324899740755</v>
      </c>
      <c r="BF50" s="233">
        <v>0.10589972454530143</v>
      </c>
      <c r="BG50" s="270">
        <v>0.10872328590965526</v>
      </c>
      <c r="BH50" s="73">
        <v>0.1088605599712007</v>
      </c>
      <c r="BI50" s="270">
        <v>0.11505413970540347</v>
      </c>
      <c r="BJ50" s="274">
        <v>0.11408828608083452</v>
      </c>
      <c r="BK50" s="281">
        <v>0.11265015915248112</v>
      </c>
      <c r="BL50" s="73"/>
      <c r="BM50" s="281"/>
      <c r="BN50" s="281"/>
    </row>
    <row r="51" spans="1:66" ht="21">
      <c r="A51" s="28" t="s">
        <v>36</v>
      </c>
      <c r="B51" s="87" t="s">
        <v>89</v>
      </c>
      <c r="C51" s="87" t="s">
        <v>89</v>
      </c>
      <c r="D51" s="87" t="s">
        <v>89</v>
      </c>
      <c r="E51" s="87" t="s">
        <v>89</v>
      </c>
      <c r="F51" s="87" t="s">
        <v>89</v>
      </c>
      <c r="G51" s="87">
        <v>0.27574424612987958</v>
      </c>
      <c r="H51" s="87">
        <v>0.29177057377948712</v>
      </c>
      <c r="I51" s="87">
        <v>0.30747796426038204</v>
      </c>
      <c r="J51" s="87">
        <v>0.29437202937554741</v>
      </c>
      <c r="K51" s="87">
        <v>0.31894698266127974</v>
      </c>
      <c r="L51" s="87">
        <v>0.34581979356609321</v>
      </c>
      <c r="M51" s="87">
        <v>0.36626529207919228</v>
      </c>
      <c r="N51" s="87">
        <v>0.39473779045800017</v>
      </c>
      <c r="O51" s="87">
        <v>0.43640621542851393</v>
      </c>
      <c r="P51" s="87">
        <v>0.47843114245822121</v>
      </c>
      <c r="Q51" s="87">
        <v>0.51591797751551727</v>
      </c>
      <c r="R51" s="87">
        <v>0.55239333471720153</v>
      </c>
      <c r="S51" s="87">
        <v>0.59159566521742124</v>
      </c>
      <c r="T51" s="87">
        <v>0.64232789969777748</v>
      </c>
      <c r="U51" s="87">
        <v>0.65807204598573454</v>
      </c>
      <c r="V51" s="87">
        <v>0.67961474095419938</v>
      </c>
      <c r="W51" s="87">
        <v>0.6931826199263722</v>
      </c>
      <c r="X51" s="87">
        <v>0.71512870638986059</v>
      </c>
      <c r="Y51" s="87">
        <v>0.72794702985203041</v>
      </c>
      <c r="Z51" s="87">
        <v>0.73873343288372306</v>
      </c>
      <c r="AA51" s="87">
        <v>0.74707446843384306</v>
      </c>
      <c r="AB51" s="87">
        <v>0.75499380106230396</v>
      </c>
      <c r="AC51" s="122">
        <v>0.76261452882177383</v>
      </c>
      <c r="AD51" s="131">
        <v>0.77246009730943499</v>
      </c>
      <c r="AE51" s="135">
        <v>0.78023523704293196</v>
      </c>
      <c r="AF51" s="146">
        <v>0.78742503225208327</v>
      </c>
      <c r="AG51" s="150">
        <v>0.79377309379369598</v>
      </c>
      <c r="AH51" s="158">
        <v>0.81020564819922003</v>
      </c>
      <c r="AI51" s="162">
        <v>0.80661015099610089</v>
      </c>
      <c r="AJ51" s="162">
        <v>0.80484223895638918</v>
      </c>
      <c r="AK51" s="162">
        <v>0.80339229141666968</v>
      </c>
      <c r="AL51" s="162">
        <v>0.80202379121588496</v>
      </c>
      <c r="AM51" s="168">
        <v>0.80883998527700429</v>
      </c>
      <c r="AN51" s="168">
        <v>0.77931468601026821</v>
      </c>
      <c r="AO51" s="176">
        <v>0.7732623020239322</v>
      </c>
      <c r="AP51" s="182">
        <v>0.77364077756319483</v>
      </c>
      <c r="AQ51" s="186">
        <v>0.7624265615310537</v>
      </c>
      <c r="AR51" s="186">
        <v>0.74882723827678843</v>
      </c>
      <c r="AS51" s="186">
        <v>0.73679821552054403</v>
      </c>
      <c r="AT51" s="186">
        <v>0.7255506717221728</v>
      </c>
      <c r="AU51" s="198">
        <v>0.7132765907043731</v>
      </c>
      <c r="AV51" s="209">
        <v>0.70180162179245897</v>
      </c>
      <c r="AW51" s="217">
        <v>0.69396746956293642</v>
      </c>
      <c r="AX51" s="201">
        <v>0.687599626146706</v>
      </c>
      <c r="AY51" s="222">
        <v>0.68314281791762277</v>
      </c>
      <c r="AZ51" s="222">
        <v>0.68424519072426904</v>
      </c>
      <c r="BA51" s="222">
        <v>0.67912155298571641</v>
      </c>
      <c r="BB51" s="222">
        <v>0.67427397809454082</v>
      </c>
      <c r="BC51" s="239">
        <v>0.7234507373530783</v>
      </c>
      <c r="BD51" s="260">
        <v>0.72062377982554449</v>
      </c>
      <c r="BE51" s="232">
        <v>0.71723392764005001</v>
      </c>
      <c r="BF51" s="232">
        <v>0.71260333899529293</v>
      </c>
      <c r="BG51" s="269">
        <v>0.70904834062618449</v>
      </c>
      <c r="BH51" s="267">
        <v>0.69532025349144944</v>
      </c>
      <c r="BI51" s="269">
        <v>0.65121837106774993</v>
      </c>
      <c r="BJ51" s="273">
        <v>0.63723099694147134</v>
      </c>
      <c r="BK51" s="280">
        <v>0.63159256802141828</v>
      </c>
      <c r="BL51" s="278"/>
      <c r="BM51" s="280"/>
      <c r="BN51" s="280"/>
    </row>
    <row r="52" spans="1:66" s="83" customFormat="1" ht="21">
      <c r="A52" s="89" t="s">
        <v>94</v>
      </c>
      <c r="B52" s="84"/>
      <c r="C52" s="84"/>
      <c r="D52" s="84"/>
      <c r="E52" s="84"/>
      <c r="F52" s="84"/>
      <c r="G52" s="84">
        <v>1</v>
      </c>
      <c r="H52" s="84">
        <v>1</v>
      </c>
      <c r="I52" s="84">
        <v>1</v>
      </c>
      <c r="J52" s="85">
        <v>1</v>
      </c>
      <c r="K52" s="85">
        <v>1</v>
      </c>
      <c r="L52" s="85">
        <v>0.99999999999999978</v>
      </c>
      <c r="M52" s="85">
        <v>1</v>
      </c>
      <c r="N52" s="85">
        <v>1</v>
      </c>
      <c r="O52" s="85">
        <v>0.99999999999999978</v>
      </c>
      <c r="P52" s="85">
        <v>1.0000000000000002</v>
      </c>
      <c r="Q52" s="85">
        <v>1.0000000000000002</v>
      </c>
      <c r="R52" s="85">
        <v>0.99999999999999989</v>
      </c>
      <c r="S52" s="85">
        <v>0.99999999999999978</v>
      </c>
      <c r="T52" s="85">
        <v>1.0000000000000004</v>
      </c>
      <c r="U52" s="85">
        <v>1</v>
      </c>
      <c r="V52" s="85">
        <v>1</v>
      </c>
      <c r="W52" s="85">
        <v>1</v>
      </c>
      <c r="X52" s="86">
        <v>1</v>
      </c>
      <c r="Y52" s="86">
        <v>1</v>
      </c>
      <c r="Z52" s="86">
        <v>1</v>
      </c>
      <c r="AA52" s="86">
        <v>0.99999999999999989</v>
      </c>
      <c r="AB52" s="86">
        <v>0.99999999999999989</v>
      </c>
      <c r="AC52" s="86">
        <v>1</v>
      </c>
      <c r="AD52" s="86">
        <v>0.99999999999999989</v>
      </c>
      <c r="AE52" s="86">
        <v>1</v>
      </c>
      <c r="AF52" s="86">
        <v>1</v>
      </c>
      <c r="AG52" s="86">
        <v>1</v>
      </c>
      <c r="AH52" s="86">
        <v>1</v>
      </c>
      <c r="AI52" s="86">
        <v>1</v>
      </c>
      <c r="AJ52" s="86">
        <v>1</v>
      </c>
      <c r="AK52" s="86">
        <v>1</v>
      </c>
      <c r="AL52" s="86">
        <v>0.99999999999999989</v>
      </c>
      <c r="AM52" s="86">
        <v>1</v>
      </c>
      <c r="AN52" s="86">
        <v>1</v>
      </c>
      <c r="AO52" s="86">
        <f>+SUM(AO47:AO51)</f>
        <v>1</v>
      </c>
      <c r="AP52" s="86">
        <f>+SUM(AP47:AP51)</f>
        <v>1.0000000000000002</v>
      </c>
      <c r="AQ52" s="86">
        <f t="shared" ref="AQ52:AR52" si="5">+SUM(AQ47:AQ51)</f>
        <v>1</v>
      </c>
      <c r="AR52" s="86">
        <f t="shared" si="5"/>
        <v>1</v>
      </c>
      <c r="AS52" s="86">
        <f>+SUM(AS47:AS51)</f>
        <v>1</v>
      </c>
      <c r="AT52" s="86">
        <f>+SUM(AT47:AT51)</f>
        <v>1</v>
      </c>
      <c r="AU52" s="86">
        <f t="shared" ref="AU52:AX52" si="6">+SUM(AU47:AU51)</f>
        <v>1</v>
      </c>
      <c r="AV52" s="86">
        <f t="shared" ref="AV52:AW52" si="7">+SUM(AV47:AV51)</f>
        <v>1</v>
      </c>
      <c r="AW52" s="86">
        <f t="shared" si="7"/>
        <v>1</v>
      </c>
      <c r="AX52" s="86">
        <f t="shared" si="6"/>
        <v>1</v>
      </c>
      <c r="AY52" s="86">
        <f>+SUM(AY47:AY51)</f>
        <v>1</v>
      </c>
      <c r="AZ52" s="86">
        <f>+SUM(AZ47:AZ51)</f>
        <v>1</v>
      </c>
      <c r="BA52" s="86">
        <f>+SUM(BA47:BA51)</f>
        <v>1</v>
      </c>
      <c r="BB52" s="86">
        <f>+SUM(BB47:BB51)</f>
        <v>1</v>
      </c>
      <c r="BC52" s="86">
        <f t="shared" ref="BC52:BK52" si="8">+SUM(BC47:BC51)</f>
        <v>1</v>
      </c>
      <c r="BD52" s="86">
        <f t="shared" si="8"/>
        <v>1</v>
      </c>
      <c r="BE52" s="86">
        <f t="shared" si="8"/>
        <v>0.99999999999999989</v>
      </c>
      <c r="BF52" s="86">
        <f t="shared" si="8"/>
        <v>1</v>
      </c>
      <c r="BG52" s="86">
        <f t="shared" si="8"/>
        <v>1</v>
      </c>
      <c r="BH52" s="86">
        <f t="shared" si="8"/>
        <v>1</v>
      </c>
      <c r="BI52" s="86">
        <f t="shared" si="8"/>
        <v>1</v>
      </c>
      <c r="BJ52" s="86">
        <f t="shared" si="8"/>
        <v>1</v>
      </c>
      <c r="BK52" s="86">
        <f t="shared" si="8"/>
        <v>1</v>
      </c>
      <c r="BL52" s="86"/>
      <c r="BM52" s="86"/>
      <c r="BN52" s="86"/>
    </row>
    <row r="53" spans="1:66" ht="21">
      <c r="C53" s="22"/>
      <c r="G53" s="32"/>
      <c r="H53" s="32"/>
      <c r="I53" s="32"/>
      <c r="J53" s="32"/>
      <c r="K53" s="48"/>
      <c r="L53" s="48"/>
      <c r="M53" s="48"/>
      <c r="N53" s="48"/>
      <c r="O53" s="48"/>
      <c r="P53" s="48"/>
      <c r="Q53" s="48"/>
      <c r="R53" s="48"/>
      <c r="S53" s="48"/>
      <c r="T53" s="48"/>
      <c r="U53" s="48"/>
      <c r="V53" s="48"/>
      <c r="W53" s="48"/>
      <c r="X53" s="49"/>
      <c r="Y53" s="49"/>
      <c r="Z53" s="49"/>
      <c r="AA53" s="49"/>
    </row>
    <row r="54" spans="1:66" ht="21.75" thickBot="1">
      <c r="C54" s="22"/>
      <c r="G54" s="32"/>
      <c r="H54" s="32"/>
      <c r="I54" s="32"/>
      <c r="J54" s="32"/>
      <c r="K54" s="48"/>
      <c r="L54" s="48"/>
      <c r="M54" s="48"/>
      <c r="N54" s="48"/>
      <c r="O54" s="48"/>
      <c r="P54" s="48"/>
      <c r="Q54" s="48"/>
      <c r="R54" s="48"/>
      <c r="S54" s="48"/>
      <c r="T54" s="48"/>
      <c r="U54" s="48"/>
      <c r="V54" s="48"/>
      <c r="W54" s="48"/>
      <c r="X54" s="49"/>
      <c r="Y54" s="49"/>
      <c r="Z54" s="49"/>
      <c r="AA54" s="49"/>
    </row>
    <row r="55" spans="1:66" ht="21.75" thickBot="1">
      <c r="B55" s="31">
        <v>2007</v>
      </c>
      <c r="C55" s="298">
        <v>2008</v>
      </c>
      <c r="D55" s="298"/>
      <c r="E55" s="298"/>
      <c r="F55" s="298"/>
      <c r="G55" s="298">
        <v>2009</v>
      </c>
      <c r="H55" s="298"/>
      <c r="I55" s="298"/>
      <c r="J55" s="298"/>
      <c r="K55" s="298">
        <v>2010</v>
      </c>
      <c r="L55" s="298"/>
      <c r="M55" s="298"/>
      <c r="N55" s="298"/>
      <c r="O55" s="298">
        <v>2011</v>
      </c>
      <c r="P55" s="298"/>
      <c r="Q55" s="298"/>
      <c r="R55" s="298"/>
      <c r="S55" s="296">
        <v>2012</v>
      </c>
      <c r="T55" s="297"/>
      <c r="U55" s="297"/>
      <c r="V55" s="297"/>
      <c r="W55" s="296">
        <v>2013</v>
      </c>
      <c r="X55" s="297"/>
      <c r="Y55" s="297"/>
      <c r="Z55" s="297"/>
      <c r="AA55" s="139">
        <v>2014</v>
      </c>
      <c r="AB55" s="140"/>
      <c r="AC55" s="140"/>
      <c r="AD55" s="140"/>
      <c r="AE55" s="299">
        <v>2015</v>
      </c>
      <c r="AF55" s="300"/>
      <c r="AG55" s="300"/>
      <c r="AH55" s="300"/>
      <c r="AI55" s="299">
        <v>2016</v>
      </c>
      <c r="AJ55" s="300"/>
      <c r="AK55" s="300"/>
      <c r="AL55" s="300"/>
      <c r="AM55" s="299">
        <v>2017</v>
      </c>
      <c r="AN55" s="300"/>
      <c r="AO55" s="300"/>
      <c r="AP55" s="300"/>
      <c r="AQ55" s="299">
        <f>+AQ7</f>
        <v>2018</v>
      </c>
      <c r="AR55" s="300"/>
      <c r="AS55" s="300"/>
      <c r="AT55" s="300"/>
      <c r="AU55" s="296">
        <v>2019</v>
      </c>
      <c r="AV55" s="297"/>
      <c r="AW55" s="297"/>
      <c r="AX55" s="297"/>
      <c r="AY55" s="299">
        <v>2020</v>
      </c>
      <c r="AZ55" s="300"/>
      <c r="BA55" s="300"/>
      <c r="BB55" s="300"/>
      <c r="BC55" s="299">
        <v>2021</v>
      </c>
      <c r="BD55" s="300"/>
      <c r="BE55" s="300"/>
      <c r="BF55" s="300"/>
      <c r="BG55" s="299">
        <v>2022</v>
      </c>
      <c r="BH55" s="300"/>
      <c r="BI55" s="300"/>
      <c r="BJ55" s="300"/>
      <c r="BK55" s="296">
        <v>2023</v>
      </c>
      <c r="BL55" s="310"/>
      <c r="BM55" s="310"/>
      <c r="BN55" s="310"/>
    </row>
    <row r="56" spans="1:66" ht="23.25">
      <c r="A56" s="20" t="s">
        <v>93</v>
      </c>
      <c r="B56" s="19" t="s">
        <v>3</v>
      </c>
      <c r="C56" s="19" t="s">
        <v>0</v>
      </c>
      <c r="D56" s="19" t="s">
        <v>1</v>
      </c>
      <c r="E56" s="19" t="s">
        <v>2</v>
      </c>
      <c r="F56" s="19" t="s">
        <v>3</v>
      </c>
      <c r="G56" s="19" t="s">
        <v>0</v>
      </c>
      <c r="H56" s="19" t="s">
        <v>1</v>
      </c>
      <c r="I56" s="19" t="s">
        <v>2</v>
      </c>
      <c r="J56" s="19" t="s">
        <v>3</v>
      </c>
      <c r="K56" s="60" t="s">
        <v>0</v>
      </c>
      <c r="L56" s="19" t="s">
        <v>1</v>
      </c>
      <c r="M56" s="19" t="s">
        <v>2</v>
      </c>
      <c r="N56" s="19" t="s">
        <v>3</v>
      </c>
      <c r="O56" s="19" t="s">
        <v>0</v>
      </c>
      <c r="P56" s="19" t="s">
        <v>1</v>
      </c>
      <c r="Q56" s="19" t="s">
        <v>2</v>
      </c>
      <c r="R56" s="60" t="s">
        <v>3</v>
      </c>
      <c r="S56" s="19" t="s">
        <v>0</v>
      </c>
      <c r="T56" s="19" t="s">
        <v>1</v>
      </c>
      <c r="U56" s="19" t="s">
        <v>2</v>
      </c>
      <c r="V56" s="19" t="s">
        <v>3</v>
      </c>
      <c r="W56" s="19" t="s">
        <v>0</v>
      </c>
      <c r="X56" s="19" t="s">
        <v>1</v>
      </c>
      <c r="Y56" s="60" t="s">
        <v>2</v>
      </c>
      <c r="Z56" s="19" t="s">
        <v>3</v>
      </c>
      <c r="AA56" s="19" t="s">
        <v>0</v>
      </c>
      <c r="AB56" s="19" t="s">
        <v>1</v>
      </c>
      <c r="AC56" s="19" t="s">
        <v>2</v>
      </c>
      <c r="AD56" s="19" t="s">
        <v>3</v>
      </c>
      <c r="AE56" s="19" t="s">
        <v>0</v>
      </c>
      <c r="AF56" s="19" t="s">
        <v>1</v>
      </c>
      <c r="AG56" s="19" t="s">
        <v>2</v>
      </c>
      <c r="AH56" s="19" t="s">
        <v>3</v>
      </c>
      <c r="AI56" s="19" t="s">
        <v>0</v>
      </c>
      <c r="AJ56" s="19" t="s">
        <v>1</v>
      </c>
      <c r="AK56" s="19" t="s">
        <v>2</v>
      </c>
      <c r="AL56" s="19" t="s">
        <v>3</v>
      </c>
      <c r="AM56" s="19" t="s">
        <v>0</v>
      </c>
      <c r="AN56" s="19" t="s">
        <v>1</v>
      </c>
      <c r="AO56" s="19" t="s">
        <v>2</v>
      </c>
      <c r="AP56" s="19" t="s">
        <v>3</v>
      </c>
      <c r="AQ56" s="19" t="s">
        <v>0</v>
      </c>
      <c r="AR56" s="19" t="s">
        <v>1</v>
      </c>
      <c r="AS56" s="19" t="s">
        <v>2</v>
      </c>
      <c r="AT56" s="19" t="s">
        <v>3</v>
      </c>
      <c r="AU56" s="19" t="s">
        <v>0</v>
      </c>
      <c r="AV56" s="19" t="s">
        <v>1</v>
      </c>
      <c r="AW56" s="19" t="s">
        <v>2</v>
      </c>
      <c r="AX56" s="19" t="s">
        <v>3</v>
      </c>
      <c r="AY56" s="19" t="s">
        <v>0</v>
      </c>
      <c r="AZ56" s="19" t="s">
        <v>1</v>
      </c>
      <c r="BA56" s="19" t="s">
        <v>2</v>
      </c>
      <c r="BB56" s="19" t="s">
        <v>3</v>
      </c>
      <c r="BC56" s="19" t="s">
        <v>0</v>
      </c>
      <c r="BD56" s="19" t="s">
        <v>1</v>
      </c>
      <c r="BE56" s="19" t="s">
        <v>2</v>
      </c>
      <c r="BF56" s="19" t="s">
        <v>3</v>
      </c>
      <c r="BG56" s="19" t="s">
        <v>0</v>
      </c>
      <c r="BH56" s="19" t="s">
        <v>1</v>
      </c>
      <c r="BI56" s="19" t="s">
        <v>102</v>
      </c>
      <c r="BJ56" s="19" t="s">
        <v>103</v>
      </c>
      <c r="BK56" s="19" t="s">
        <v>105</v>
      </c>
      <c r="BL56" s="19"/>
      <c r="BM56" s="19"/>
      <c r="BN56" s="19"/>
    </row>
    <row r="57" spans="1:66">
      <c r="C57" s="22"/>
      <c r="G57" s="40"/>
      <c r="H57" s="51"/>
      <c r="I57" s="51"/>
      <c r="J57" s="51"/>
      <c r="K57" s="40"/>
      <c r="M57" s="46"/>
      <c r="N57" s="46"/>
      <c r="O57" s="46"/>
      <c r="P57" s="46"/>
      <c r="Q57" s="46"/>
      <c r="S57" s="52"/>
      <c r="T57" s="52"/>
      <c r="V57" s="52"/>
      <c r="X57" s="52"/>
    </row>
    <row r="58" spans="1:66" ht="21">
      <c r="A58" s="27" t="s">
        <v>37</v>
      </c>
      <c r="B58" s="26" t="s">
        <v>89</v>
      </c>
      <c r="C58" s="26" t="s">
        <v>89</v>
      </c>
      <c r="D58" s="26" t="s">
        <v>89</v>
      </c>
      <c r="E58" s="26" t="s">
        <v>89</v>
      </c>
      <c r="F58" s="26" t="s">
        <v>89</v>
      </c>
      <c r="G58" s="174" t="s">
        <v>89</v>
      </c>
      <c r="H58" s="174" t="s">
        <v>89</v>
      </c>
      <c r="I58" s="174" t="s">
        <v>89</v>
      </c>
      <c r="J58" s="174" t="s">
        <v>89</v>
      </c>
      <c r="K58" s="174">
        <v>0.91769999730602103</v>
      </c>
      <c r="L58" s="174">
        <v>0.91739870167367832</v>
      </c>
      <c r="M58" s="174">
        <v>0.90948602251428856</v>
      </c>
      <c r="N58" s="174">
        <v>0.91042901393814368</v>
      </c>
      <c r="O58" s="174">
        <v>0.90675581975190078</v>
      </c>
      <c r="P58" s="174">
        <v>0.90653536536199297</v>
      </c>
      <c r="Q58" s="174">
        <v>0.90944714600111631</v>
      </c>
      <c r="R58" s="174">
        <v>0.90865858005780709</v>
      </c>
      <c r="S58" s="174">
        <v>0.90669156260294836</v>
      </c>
      <c r="T58" s="174">
        <v>0.9154451220569243</v>
      </c>
      <c r="U58" s="174">
        <v>0.89220138593399678</v>
      </c>
      <c r="V58" s="174">
        <v>0.88675559694988237</v>
      </c>
      <c r="W58" s="174">
        <v>0.8818875579498735</v>
      </c>
      <c r="X58" s="174">
        <v>0.89047360513459983</v>
      </c>
      <c r="Y58" s="174">
        <v>0.8946979560560776</v>
      </c>
      <c r="Z58" s="174">
        <v>0.8953540428429807</v>
      </c>
      <c r="AA58" s="174">
        <v>0.89616423165144787</v>
      </c>
      <c r="AB58" s="174">
        <v>0.89704675413163015</v>
      </c>
      <c r="AC58" s="174">
        <v>0.89757112016154184</v>
      </c>
      <c r="AD58" s="174">
        <v>0.89859090466587688</v>
      </c>
      <c r="AE58" s="174">
        <v>0.89956670591804389</v>
      </c>
      <c r="AF58" s="174">
        <v>0.90324249870718909</v>
      </c>
      <c r="AG58" s="174">
        <v>0.90431716057664968</v>
      </c>
      <c r="AH58" s="174">
        <v>0.90514664235303754</v>
      </c>
      <c r="AI58" s="174">
        <v>0.89812792221050153</v>
      </c>
      <c r="AJ58" s="174">
        <v>0.89951751704577243</v>
      </c>
      <c r="AK58" s="174">
        <v>0.90072226057578009</v>
      </c>
      <c r="AL58" s="174">
        <v>0.90160728948821756</v>
      </c>
      <c r="AM58" s="174">
        <v>0.90000714563428164</v>
      </c>
      <c r="AN58" s="174">
        <v>0.90198234044797232</v>
      </c>
      <c r="AO58" s="174">
        <v>0.9018156165448018</v>
      </c>
      <c r="AP58" s="101">
        <v>0.88538548085374391</v>
      </c>
      <c r="AQ58" s="188">
        <v>0.88177777728330209</v>
      </c>
      <c r="AR58" s="188">
        <v>0.88231977402872308</v>
      </c>
      <c r="AS58" s="188">
        <v>0.88440761084371811</v>
      </c>
      <c r="AT58" s="101">
        <v>0.88470044710255868</v>
      </c>
      <c r="AU58" s="196">
        <v>0.88527460608564035</v>
      </c>
      <c r="AV58" s="206">
        <v>0.88610473747619511</v>
      </c>
      <c r="AW58" s="214">
        <v>0.88718750284113146</v>
      </c>
      <c r="AX58" s="203">
        <v>0.88778985932979215</v>
      </c>
      <c r="AY58" s="223">
        <v>0.88839764751050965</v>
      </c>
      <c r="AZ58" s="223">
        <v>0.88889829365800144</v>
      </c>
      <c r="BA58" s="223">
        <v>0.88951206015844242</v>
      </c>
      <c r="BB58" s="223">
        <v>0.89012528643087763</v>
      </c>
      <c r="BC58" s="240">
        <v>0.88499985828558203</v>
      </c>
      <c r="BD58" s="101">
        <v>0.88521664743338879</v>
      </c>
      <c r="BE58" s="233">
        <v>0.8860056363553318</v>
      </c>
      <c r="BF58" s="233">
        <v>0.8818122085225254</v>
      </c>
      <c r="BG58" s="270">
        <v>0.8829435708863046</v>
      </c>
      <c r="BH58" s="101">
        <v>0.88457071953570809</v>
      </c>
      <c r="BI58" s="270">
        <v>0.8885761185812775</v>
      </c>
      <c r="BJ58" s="270">
        <v>0.89097939682982696</v>
      </c>
      <c r="BK58" s="281">
        <v>0.89295321744992362</v>
      </c>
      <c r="BL58" s="101"/>
      <c r="BM58" s="281"/>
      <c r="BN58" s="281"/>
    </row>
    <row r="59" spans="1:66" ht="21">
      <c r="A59" s="27" t="s">
        <v>38</v>
      </c>
      <c r="B59" s="26" t="s">
        <v>89</v>
      </c>
      <c r="C59" s="26" t="s">
        <v>89</v>
      </c>
      <c r="D59" s="26" t="s">
        <v>89</v>
      </c>
      <c r="E59" s="26" t="s">
        <v>89</v>
      </c>
      <c r="F59" s="26" t="s">
        <v>89</v>
      </c>
      <c r="G59" s="88" t="s">
        <v>89</v>
      </c>
      <c r="H59" s="88" t="s">
        <v>89</v>
      </c>
      <c r="I59" s="88" t="s">
        <v>89</v>
      </c>
      <c r="J59" s="88" t="s">
        <v>89</v>
      </c>
      <c r="K59" s="88">
        <v>6.1718868474866503E-2</v>
      </c>
      <c r="L59" s="88">
        <v>6.1631530886285812E-2</v>
      </c>
      <c r="M59" s="88">
        <v>6.7388881260779673E-2</v>
      </c>
      <c r="N59" s="88">
        <v>6.6473980894762252E-2</v>
      </c>
      <c r="O59" s="88">
        <v>6.5073526522593794E-2</v>
      </c>
      <c r="P59" s="88">
        <v>6.5194902815170402E-2</v>
      </c>
      <c r="Q59" s="88">
        <v>6.5054364662580744E-2</v>
      </c>
      <c r="R59" s="88">
        <v>6.543130310328503E-2</v>
      </c>
      <c r="S59" s="88">
        <v>6.5332769389916764E-2</v>
      </c>
      <c r="T59" s="88">
        <v>5.9136165135637644E-2</v>
      </c>
      <c r="U59" s="88">
        <v>7.8996985048950086E-2</v>
      </c>
      <c r="V59" s="88">
        <v>8.9513129262979552E-2</v>
      </c>
      <c r="W59" s="88">
        <v>9.0282773646002637E-2</v>
      </c>
      <c r="X59" s="88">
        <v>8.6189997202715751E-2</v>
      </c>
      <c r="Y59" s="88">
        <v>8.2644926659396142E-2</v>
      </c>
      <c r="Z59" s="88">
        <v>8.2078918924911162E-2</v>
      </c>
      <c r="AA59" s="88">
        <v>8.1435333711158825E-2</v>
      </c>
      <c r="AB59" s="124">
        <v>8.0697279706167468E-2</v>
      </c>
      <c r="AC59" s="124">
        <v>8.0243829277728732E-2</v>
      </c>
      <c r="AD59" s="129">
        <v>7.9409351319916166E-2</v>
      </c>
      <c r="AE59" s="137">
        <v>7.862421228096772E-2</v>
      </c>
      <c r="AF59" s="144">
        <v>7.5565198135067208E-2</v>
      </c>
      <c r="AG59" s="152">
        <v>7.487515324704816E-2</v>
      </c>
      <c r="AH59" s="156">
        <v>7.4111702763928658E-2</v>
      </c>
      <c r="AI59" s="164">
        <v>8.0948205839700263E-2</v>
      </c>
      <c r="AJ59" s="164">
        <v>7.9612260479038521E-2</v>
      </c>
      <c r="AK59" s="164">
        <v>7.8508497130735752E-2</v>
      </c>
      <c r="AL59" s="164">
        <v>7.7890921588506024E-2</v>
      </c>
      <c r="AM59" s="170">
        <v>7.8893232843260649E-2</v>
      </c>
      <c r="AN59" s="170">
        <v>7.8596450193349571E-2</v>
      </c>
      <c r="AO59" s="174">
        <v>7.8793385920617021E-2</v>
      </c>
      <c r="AP59" s="101">
        <v>9.5698472794052455E-2</v>
      </c>
      <c r="AQ59" s="188">
        <v>9.879341023095306E-2</v>
      </c>
      <c r="AR59" s="188">
        <v>9.8083283713879213E-2</v>
      </c>
      <c r="AS59" s="188">
        <v>9.6130292805813908E-2</v>
      </c>
      <c r="AT59" s="101">
        <v>9.5423360194652779E-2</v>
      </c>
      <c r="AU59" s="196">
        <v>9.4659020944498629E-2</v>
      </c>
      <c r="AV59" s="206">
        <v>9.3793098569276714E-2</v>
      </c>
      <c r="AW59" s="214">
        <v>9.2773605638516846E-2</v>
      </c>
      <c r="AX59" s="203">
        <v>9.2051254930039586E-2</v>
      </c>
      <c r="AY59" s="223">
        <v>9.1400794696559776E-2</v>
      </c>
      <c r="AZ59" s="223">
        <v>9.0908298365356646E-2</v>
      </c>
      <c r="BA59" s="223">
        <v>9.0257630624888174E-2</v>
      </c>
      <c r="BB59" s="223">
        <v>8.9699077630877366E-2</v>
      </c>
      <c r="BC59" s="240">
        <v>7.7219125670259361E-2</v>
      </c>
      <c r="BD59" s="101">
        <v>7.6943058318161922E-2</v>
      </c>
      <c r="BE59" s="233">
        <v>7.6726868897456099E-2</v>
      </c>
      <c r="BF59" s="233">
        <v>0.10550449192388428</v>
      </c>
      <c r="BG59" s="270">
        <v>0.10437975916747851</v>
      </c>
      <c r="BH59" s="101">
        <v>0.10271252832769789</v>
      </c>
      <c r="BI59" s="270">
        <v>9.8256244814072913E-2</v>
      </c>
      <c r="BJ59" s="270">
        <v>9.6136621475642808E-2</v>
      </c>
      <c r="BK59" s="281">
        <v>9.4101106964545905E-2</v>
      </c>
      <c r="BL59" s="101"/>
      <c r="BM59" s="281"/>
      <c r="BN59" s="281"/>
    </row>
    <row r="60" spans="1:66" ht="21">
      <c r="A60" s="27" t="s">
        <v>95</v>
      </c>
      <c r="B60" s="26" t="s">
        <v>89</v>
      </c>
      <c r="C60" s="26" t="s">
        <v>89</v>
      </c>
      <c r="D60" s="26" t="s">
        <v>89</v>
      </c>
      <c r="E60" s="26" t="s">
        <v>89</v>
      </c>
      <c r="F60" s="26" t="s">
        <v>89</v>
      </c>
      <c r="G60" s="88" t="s">
        <v>89</v>
      </c>
      <c r="H60" s="88" t="s">
        <v>89</v>
      </c>
      <c r="I60" s="88" t="s">
        <v>89</v>
      </c>
      <c r="J60" s="88" t="s">
        <v>89</v>
      </c>
      <c r="K60" s="88">
        <v>1.522873422965852E-2</v>
      </c>
      <c r="L60" s="88">
        <v>1.539559549422536E-2</v>
      </c>
      <c r="M60" s="88">
        <v>1.6954248834548786E-2</v>
      </c>
      <c r="N60" s="88">
        <v>1.6861300914242695E-2</v>
      </c>
      <c r="O60" s="88">
        <v>1.8163412853824903E-2</v>
      </c>
      <c r="P60" s="88">
        <v>1.8222008726337256E-2</v>
      </c>
      <c r="Q60" s="88">
        <v>1.814641806640048E-2</v>
      </c>
      <c r="R60" s="88">
        <v>1.8242683846385679E-2</v>
      </c>
      <c r="S60" s="88">
        <v>1.817838260235068E-2</v>
      </c>
      <c r="T60" s="88">
        <v>1.6487711355249256E-2</v>
      </c>
      <c r="U60" s="88">
        <v>1.2885584023147838E-2</v>
      </c>
      <c r="V60" s="88">
        <v>1.2894485222146524E-2</v>
      </c>
      <c r="W60" s="88">
        <v>1.2300552282150812E-2</v>
      </c>
      <c r="X60" s="88">
        <v>1.2679312995956022E-2</v>
      </c>
      <c r="Y60" s="88">
        <v>1.2266977289663144E-2</v>
      </c>
      <c r="Z60" s="88">
        <v>1.2256067799832434E-2</v>
      </c>
      <c r="AA60" s="88">
        <v>1.2204731459566012E-2</v>
      </c>
      <c r="AB60" s="124">
        <v>1.2146636995156626E-2</v>
      </c>
      <c r="AC60" s="124">
        <v>1.2093087588394615E-2</v>
      </c>
      <c r="AD60" s="129">
        <v>1.2075734941261254E-2</v>
      </c>
      <c r="AE60" s="137">
        <v>1.200550919926659E-2</v>
      </c>
      <c r="AF60" s="144">
        <v>1.1734965659903037E-2</v>
      </c>
      <c r="AG60" s="152">
        <v>1.1626194053879567E-2</v>
      </c>
      <c r="AH60" s="156">
        <v>1.1645906497460163E-2</v>
      </c>
      <c r="AI60" s="164">
        <v>1.1654178074871045E-2</v>
      </c>
      <c r="AJ60" s="164">
        <v>1.1662473606065031E-2</v>
      </c>
      <c r="AK60" s="164">
        <v>1.1633538709940201E-2</v>
      </c>
      <c r="AL60" s="164">
        <v>1.1642421357622737E-2</v>
      </c>
      <c r="AM60" s="170">
        <v>1.2055274814010418E-2</v>
      </c>
      <c r="AN60" s="170">
        <v>1.3436133879107392E-2</v>
      </c>
      <c r="AO60" s="174">
        <v>1.3683277278678165E-2</v>
      </c>
      <c r="AP60" s="101">
        <v>1.3449313436604673E-2</v>
      </c>
      <c r="AQ60" s="188">
        <v>1.3880307103677323E-2</v>
      </c>
      <c r="AR60" s="188">
        <v>1.4203253063318121E-2</v>
      </c>
      <c r="AS60" s="188">
        <v>1.4282493083081389E-2</v>
      </c>
      <c r="AT60" s="101">
        <v>1.4429537680270159E-2</v>
      </c>
      <c r="AU60" s="196">
        <v>1.4603146811843958E-2</v>
      </c>
      <c r="AV60" s="206">
        <v>1.4824778104769256E-2</v>
      </c>
      <c r="AW60" s="214">
        <v>1.4866284363864187E-2</v>
      </c>
      <c r="AX60" s="203">
        <v>1.504611311326387E-2</v>
      </c>
      <c r="AY60" s="223">
        <v>1.5134566321857265E-2</v>
      </c>
      <c r="AZ60" s="223">
        <v>1.5160327601908425E-2</v>
      </c>
      <c r="BA60" s="223">
        <v>1.520886149312207E-2</v>
      </c>
      <c r="BB60" s="223">
        <v>1.5254991679531217E-2</v>
      </c>
      <c r="BC60" s="240">
        <v>8.271828041175891E-3</v>
      </c>
      <c r="BD60" s="101">
        <v>8.2697419089735186E-3</v>
      </c>
      <c r="BE60" s="233">
        <v>8.2572608723110036E-3</v>
      </c>
      <c r="BF60" s="233">
        <v>8.2464710625367414E-3</v>
      </c>
      <c r="BG60" s="270">
        <v>8.3279929138689104E-3</v>
      </c>
      <c r="BH60" s="101">
        <v>8.475463988403294E-3</v>
      </c>
      <c r="BI60" s="270">
        <v>9.5929678984740044E-3</v>
      </c>
      <c r="BJ60" s="270">
        <v>9.7040618031826766E-3</v>
      </c>
      <c r="BK60" s="281">
        <v>9.793218307970317E-3</v>
      </c>
      <c r="BL60" s="101"/>
      <c r="BM60" s="281"/>
      <c r="BN60" s="281"/>
    </row>
    <row r="61" spans="1:66" ht="21">
      <c r="A61" s="28" t="s">
        <v>39</v>
      </c>
      <c r="B61" s="87" t="s">
        <v>89</v>
      </c>
      <c r="C61" s="87" t="s">
        <v>89</v>
      </c>
      <c r="D61" s="87" t="s">
        <v>89</v>
      </c>
      <c r="E61" s="87" t="s">
        <v>89</v>
      </c>
      <c r="F61" s="87" t="s">
        <v>89</v>
      </c>
      <c r="G61" s="87" t="s">
        <v>89</v>
      </c>
      <c r="H61" s="87" t="s">
        <v>89</v>
      </c>
      <c r="I61" s="87" t="s">
        <v>89</v>
      </c>
      <c r="J61" s="87" t="s">
        <v>89</v>
      </c>
      <c r="K61" s="87">
        <v>5.3523999894540975E-3</v>
      </c>
      <c r="L61" s="87">
        <v>5.5741719458106678E-3</v>
      </c>
      <c r="M61" s="87">
        <v>6.1708473903829943E-3</v>
      </c>
      <c r="N61" s="87">
        <v>6.2357042528515096E-3</v>
      </c>
      <c r="O61" s="87">
        <v>1.0007240871680555E-2</v>
      </c>
      <c r="P61" s="87">
        <v>1.0047723096499331E-2</v>
      </c>
      <c r="Q61" s="87">
        <v>7.3520712699025256E-3</v>
      </c>
      <c r="R61" s="87">
        <v>7.6674329925220074E-3</v>
      </c>
      <c r="S61" s="87">
        <v>9.7972854047840875E-3</v>
      </c>
      <c r="T61" s="87">
        <v>8.9310014521888671E-3</v>
      </c>
      <c r="U61" s="87">
        <v>1.5916044993905275E-2</v>
      </c>
      <c r="V61" s="87">
        <v>1.0836788564991585E-2</v>
      </c>
      <c r="W61" s="87">
        <v>1.5529116121973077E-2</v>
      </c>
      <c r="X61" s="87">
        <v>1.0657084666728349E-2</v>
      </c>
      <c r="Y61" s="87">
        <v>1.039013999486307E-2</v>
      </c>
      <c r="Z61" s="87">
        <v>1.0310970432275727E-2</v>
      </c>
      <c r="AA61" s="87">
        <v>1.0195703177827321E-2</v>
      </c>
      <c r="AB61" s="120">
        <v>1.0109329167045664E-2</v>
      </c>
      <c r="AC61" s="120">
        <v>1.0091962972334681E-2</v>
      </c>
      <c r="AD61" s="131">
        <v>9.9240090729457598E-3</v>
      </c>
      <c r="AE61" s="135">
        <v>9.8035726017219292E-3</v>
      </c>
      <c r="AF61" s="146">
        <v>9.4573374978405983E-3</v>
      </c>
      <c r="AG61" s="150">
        <v>9.1814921224226305E-3</v>
      </c>
      <c r="AH61" s="158">
        <v>9.0957483855736571E-3</v>
      </c>
      <c r="AI61" s="162">
        <v>9.2696938749272789E-3</v>
      </c>
      <c r="AJ61" s="162">
        <v>9.2077488691239533E-3</v>
      </c>
      <c r="AK61" s="162">
        <v>9.135703583544201E-3</v>
      </c>
      <c r="AL61" s="162">
        <v>8.8593675656537876E-3</v>
      </c>
      <c r="AM61" s="168">
        <v>9.0443467084471395E-3</v>
      </c>
      <c r="AN61" s="168">
        <v>5.9850754795706292E-3</v>
      </c>
      <c r="AO61" s="176">
        <v>5.707720255903252E-3</v>
      </c>
      <c r="AP61" s="189">
        <v>5.4667329155989441E-3</v>
      </c>
      <c r="AQ61" s="186">
        <v>5.5485053820673444E-3</v>
      </c>
      <c r="AR61" s="186">
        <v>5.3936891940796006E-3</v>
      </c>
      <c r="AS61" s="186">
        <v>5.1796032673866437E-3</v>
      </c>
      <c r="AT61" s="191">
        <v>5.4466550225182328E-3</v>
      </c>
      <c r="AU61" s="198">
        <v>5.4632261580170689E-3</v>
      </c>
      <c r="AV61" s="209">
        <v>5.2773858497589679E-3</v>
      </c>
      <c r="AW61" s="217">
        <v>5.1726071564874802E-3</v>
      </c>
      <c r="AX61" s="201">
        <v>5.1127726269043095E-3</v>
      </c>
      <c r="AY61" s="222">
        <v>5.0669914710733338E-3</v>
      </c>
      <c r="AZ61" s="222">
        <v>5.0330803747334514E-3</v>
      </c>
      <c r="BA61" s="222">
        <v>5.0214477235472708E-3</v>
      </c>
      <c r="BB61" s="222">
        <v>4.920644258713725E-3</v>
      </c>
      <c r="BC61" s="239">
        <v>2.9509188002982641E-2</v>
      </c>
      <c r="BD61" s="261">
        <v>2.9570552339475666E-2</v>
      </c>
      <c r="BE61" s="232">
        <v>2.9010233874901151E-2</v>
      </c>
      <c r="BF61" s="232">
        <v>4.4368284910536043E-3</v>
      </c>
      <c r="BG61" s="269">
        <v>4.3486770323480153E-3</v>
      </c>
      <c r="BH61" s="268">
        <v>4.2412881481906813E-3</v>
      </c>
      <c r="BI61" s="269">
        <v>3.5746687061755395E-3</v>
      </c>
      <c r="BJ61" s="269">
        <v>3.1799198913474752E-3</v>
      </c>
      <c r="BK61" s="280">
        <v>3.1524572775599802E-3</v>
      </c>
      <c r="BL61" s="279"/>
      <c r="BM61" s="280"/>
      <c r="BN61" s="280"/>
    </row>
    <row r="62" spans="1:66" s="83" customFormat="1" ht="21">
      <c r="A62" s="89" t="s">
        <v>94</v>
      </c>
      <c r="B62" s="84"/>
      <c r="C62" s="84"/>
      <c r="D62" s="84"/>
      <c r="E62" s="84"/>
      <c r="F62" s="84"/>
      <c r="G62" s="84"/>
      <c r="H62" s="84"/>
      <c r="I62" s="84"/>
      <c r="J62" s="85"/>
      <c r="K62" s="85">
        <v>1.0000000000000002</v>
      </c>
      <c r="L62" s="85">
        <v>1</v>
      </c>
      <c r="M62" s="85">
        <v>1</v>
      </c>
      <c r="N62" s="85">
        <v>1.0000000000000002</v>
      </c>
      <c r="O62" s="85">
        <v>1</v>
      </c>
      <c r="P62" s="85">
        <v>1</v>
      </c>
      <c r="Q62" s="85">
        <v>1</v>
      </c>
      <c r="R62" s="85">
        <v>0.99999999999999989</v>
      </c>
      <c r="S62" s="85">
        <v>0.99999999999999989</v>
      </c>
      <c r="T62" s="85">
        <v>1.0000000000000002</v>
      </c>
      <c r="U62" s="85">
        <v>1</v>
      </c>
      <c r="V62" s="85">
        <v>1</v>
      </c>
      <c r="W62" s="85">
        <v>1</v>
      </c>
      <c r="X62" s="85">
        <v>1</v>
      </c>
      <c r="Y62" s="85">
        <v>1</v>
      </c>
      <c r="Z62" s="85">
        <v>1</v>
      </c>
      <c r="AA62" s="85">
        <v>1</v>
      </c>
      <c r="AB62" s="85">
        <v>0.99999999999999989</v>
      </c>
      <c r="AC62" s="85">
        <v>1</v>
      </c>
      <c r="AD62" s="85">
        <v>1</v>
      </c>
      <c r="AE62" s="85">
        <v>1</v>
      </c>
      <c r="AF62" s="85">
        <v>1</v>
      </c>
      <c r="AG62" s="85">
        <v>1</v>
      </c>
      <c r="AH62" s="85">
        <v>1</v>
      </c>
      <c r="AI62" s="85">
        <v>1.0000000000000002</v>
      </c>
      <c r="AJ62" s="85">
        <v>0.99999999999999978</v>
      </c>
      <c r="AK62" s="85">
        <v>1</v>
      </c>
      <c r="AL62" s="85">
        <v>1.0000000000000002</v>
      </c>
      <c r="AM62" s="85">
        <v>0.99999999999999978</v>
      </c>
      <c r="AN62" s="85">
        <v>0.99999999999999989</v>
      </c>
      <c r="AO62" s="86">
        <f>+SUM(AO58:AO61)</f>
        <v>1.0000000000000002</v>
      </c>
      <c r="AP62" s="86">
        <f>+SUM(AP58:AP61)</f>
        <v>1</v>
      </c>
      <c r="AQ62" s="86">
        <f t="shared" ref="AQ62:AR62" si="9">+SUM(AQ58:AQ61)</f>
        <v>0.99999999999999967</v>
      </c>
      <c r="AR62" s="86">
        <f t="shared" si="9"/>
        <v>1</v>
      </c>
      <c r="AS62" s="86">
        <f>+SUM(AS58:AS61)</f>
        <v>1</v>
      </c>
      <c r="AT62" s="86">
        <f>+SUM(AT58:AT61)</f>
        <v>0.99999999999999989</v>
      </c>
      <c r="AU62" s="86">
        <f t="shared" ref="AU62" si="10">+SUM(AU58:AU61)</f>
        <v>1</v>
      </c>
      <c r="AV62" s="86">
        <f>+SUM(AV58:AV61)</f>
        <v>1</v>
      </c>
      <c r="AW62" s="86">
        <f>+SUM(AW58:AW61)</f>
        <v>1</v>
      </c>
      <c r="AX62" s="86">
        <f>+SUM(AX58:AX61)</f>
        <v>1</v>
      </c>
      <c r="AY62" s="86">
        <f t="shared" ref="AY62:BE62" si="11">+SUM(AY58:AY61)</f>
        <v>1</v>
      </c>
      <c r="AZ62" s="86">
        <f t="shared" si="11"/>
        <v>1</v>
      </c>
      <c r="BA62" s="86">
        <f t="shared" si="11"/>
        <v>1</v>
      </c>
      <c r="BB62" s="86">
        <f t="shared" si="11"/>
        <v>1</v>
      </c>
      <c r="BC62" s="86">
        <f t="shared" si="11"/>
        <v>0.99999999999999989</v>
      </c>
      <c r="BD62" s="86">
        <f t="shared" si="11"/>
        <v>1</v>
      </c>
      <c r="BE62" s="86">
        <f t="shared" si="11"/>
        <v>1</v>
      </c>
      <c r="BF62" s="86">
        <f>+SUM(BF58:BF61)</f>
        <v>1</v>
      </c>
      <c r="BG62" s="86">
        <f>+SUM(BG58:BG61)</f>
        <v>1</v>
      </c>
      <c r="BH62" s="86">
        <f>+SUM(BH58:BH61)</f>
        <v>0.99999999999999989</v>
      </c>
      <c r="BI62" s="86">
        <f>+SUM(BI58:BI61)</f>
        <v>0.99999999999999989</v>
      </c>
      <c r="BJ62" s="86">
        <f t="shared" ref="BJ62:BK62" si="12">+SUM(BJ58:BJ61)</f>
        <v>1</v>
      </c>
      <c r="BK62" s="86">
        <f t="shared" si="12"/>
        <v>0.99999999999999978</v>
      </c>
      <c r="BL62" s="86"/>
      <c r="BM62" s="86"/>
      <c r="BN62" s="86"/>
    </row>
    <row r="63" spans="1:66" ht="21.75" customHeight="1">
      <c r="C63" s="36"/>
      <c r="D63" s="36"/>
      <c r="E63" s="36"/>
      <c r="F63" s="36"/>
      <c r="G63" s="36"/>
      <c r="H63" s="36"/>
      <c r="I63" s="36"/>
      <c r="J63" s="36"/>
      <c r="K63" s="44"/>
      <c r="L63" s="48"/>
      <c r="M63" s="48"/>
      <c r="N63" s="48"/>
      <c r="O63" s="48"/>
      <c r="P63" s="48"/>
      <c r="Q63" s="48"/>
      <c r="R63" s="48"/>
      <c r="S63" s="48"/>
      <c r="T63" s="48"/>
      <c r="U63" s="48"/>
      <c r="V63" s="48"/>
      <c r="W63" s="48"/>
      <c r="X63" s="49"/>
      <c r="Y63" s="49"/>
      <c r="Z63" s="49"/>
      <c r="AA63" s="49"/>
    </row>
    <row r="64" spans="1:66" ht="15.75" thickBot="1"/>
    <row r="65" spans="1:66" ht="21.75" thickBot="1">
      <c r="B65" s="31">
        <v>2007</v>
      </c>
      <c r="C65" s="298">
        <v>2008</v>
      </c>
      <c r="D65" s="298"/>
      <c r="E65" s="298"/>
      <c r="F65" s="298"/>
      <c r="G65" s="298">
        <v>2009</v>
      </c>
      <c r="H65" s="298"/>
      <c r="I65" s="298"/>
      <c r="J65" s="298"/>
      <c r="K65" s="298">
        <v>2010</v>
      </c>
      <c r="L65" s="298"/>
      <c r="M65" s="298"/>
      <c r="N65" s="298"/>
      <c r="O65" s="298">
        <v>2011</v>
      </c>
      <c r="P65" s="298"/>
      <c r="Q65" s="298"/>
      <c r="R65" s="298"/>
      <c r="S65" s="296">
        <v>2012</v>
      </c>
      <c r="T65" s="297"/>
      <c r="U65" s="297"/>
      <c r="V65" s="297"/>
      <c r="W65" s="296">
        <v>2013</v>
      </c>
      <c r="X65" s="297"/>
      <c r="Y65" s="297"/>
      <c r="Z65" s="297"/>
      <c r="AA65" s="139">
        <v>2014</v>
      </c>
      <c r="AB65" s="140"/>
      <c r="AC65" s="140"/>
      <c r="AD65" s="140"/>
      <c r="AE65" s="299">
        <v>2015</v>
      </c>
      <c r="AF65" s="300"/>
      <c r="AG65" s="300"/>
      <c r="AH65" s="300"/>
      <c r="AI65" s="299">
        <v>2016</v>
      </c>
      <c r="AJ65" s="300"/>
      <c r="AK65" s="300"/>
      <c r="AL65" s="300"/>
      <c r="AM65" s="299">
        <v>2017</v>
      </c>
      <c r="AN65" s="300"/>
      <c r="AO65" s="300"/>
      <c r="AP65" s="300"/>
      <c r="AQ65" s="299">
        <f>+AQ7</f>
        <v>2018</v>
      </c>
      <c r="AR65" s="300"/>
      <c r="AS65" s="300"/>
      <c r="AT65" s="300"/>
      <c r="AU65" s="296">
        <v>2019</v>
      </c>
      <c r="AV65" s="297"/>
      <c r="AW65" s="297"/>
      <c r="AX65" s="297"/>
      <c r="AY65" s="299">
        <v>2020</v>
      </c>
      <c r="AZ65" s="300"/>
      <c r="BA65" s="300"/>
      <c r="BB65" s="300"/>
      <c r="BC65" s="299">
        <v>2021</v>
      </c>
      <c r="BD65" s="300"/>
      <c r="BE65" s="300"/>
      <c r="BF65" s="300"/>
      <c r="BG65" s="299">
        <v>2022</v>
      </c>
      <c r="BH65" s="300"/>
      <c r="BI65" s="300"/>
      <c r="BJ65" s="300"/>
      <c r="BK65" s="296">
        <v>2023</v>
      </c>
      <c r="BL65" s="310"/>
      <c r="BM65" s="310"/>
      <c r="BN65" s="310"/>
    </row>
    <row r="66" spans="1:66" ht="23.25">
      <c r="A66" s="20" t="s">
        <v>46</v>
      </c>
      <c r="B66" s="19" t="s">
        <v>3</v>
      </c>
      <c r="C66" s="19" t="s">
        <v>0</v>
      </c>
      <c r="D66" s="19" t="s">
        <v>1</v>
      </c>
      <c r="E66" s="19" t="s">
        <v>2</v>
      </c>
      <c r="F66" s="19" t="s">
        <v>3</v>
      </c>
      <c r="G66" s="19" t="s">
        <v>0</v>
      </c>
      <c r="H66" s="19" t="s">
        <v>1</v>
      </c>
      <c r="I66" s="19" t="s">
        <v>2</v>
      </c>
      <c r="J66" s="19" t="s">
        <v>3</v>
      </c>
      <c r="K66" s="60" t="s">
        <v>0</v>
      </c>
      <c r="L66" s="19" t="s">
        <v>1</v>
      </c>
      <c r="M66" s="19" t="s">
        <v>2</v>
      </c>
      <c r="N66" s="19" t="s">
        <v>3</v>
      </c>
      <c r="O66" s="19" t="s">
        <v>0</v>
      </c>
      <c r="P66" s="19" t="s">
        <v>1</v>
      </c>
      <c r="Q66" s="19" t="s">
        <v>2</v>
      </c>
      <c r="R66" s="60" t="s">
        <v>3</v>
      </c>
      <c r="S66" s="19" t="s">
        <v>0</v>
      </c>
      <c r="T66" s="19" t="s">
        <v>1</v>
      </c>
      <c r="U66" s="19" t="s">
        <v>2</v>
      </c>
      <c r="V66" s="19" t="s">
        <v>3</v>
      </c>
      <c r="W66" s="19" t="s">
        <v>0</v>
      </c>
      <c r="X66" s="19" t="s">
        <v>1</v>
      </c>
      <c r="Y66" s="60" t="s">
        <v>2</v>
      </c>
      <c r="Z66" s="19" t="s">
        <v>3</v>
      </c>
      <c r="AA66" s="19" t="s">
        <v>0</v>
      </c>
      <c r="AB66" s="19" t="s">
        <v>1</v>
      </c>
      <c r="AC66" s="19" t="s">
        <v>2</v>
      </c>
      <c r="AD66" s="19" t="s">
        <v>3</v>
      </c>
      <c r="AE66" s="19" t="s">
        <v>0</v>
      </c>
      <c r="AF66" s="19" t="s">
        <v>1</v>
      </c>
      <c r="AG66" s="19" t="s">
        <v>2</v>
      </c>
      <c r="AH66" s="19" t="s">
        <v>3</v>
      </c>
      <c r="AI66" s="19" t="s">
        <v>0</v>
      </c>
      <c r="AJ66" s="19" t="s">
        <v>1</v>
      </c>
      <c r="AK66" s="19" t="s">
        <v>2</v>
      </c>
      <c r="AL66" s="19" t="s">
        <v>3</v>
      </c>
      <c r="AM66" s="19" t="s">
        <v>0</v>
      </c>
      <c r="AN66" s="19" t="s">
        <v>1</v>
      </c>
      <c r="AO66" s="19" t="s">
        <v>2</v>
      </c>
      <c r="AP66" s="19" t="s">
        <v>3</v>
      </c>
      <c r="AQ66" s="19" t="s">
        <v>0</v>
      </c>
      <c r="AR66" s="19" t="s">
        <v>1</v>
      </c>
      <c r="AS66" s="19" t="s">
        <v>2</v>
      </c>
      <c r="AT66" s="19" t="s">
        <v>3</v>
      </c>
      <c r="AU66" s="19" t="s">
        <v>0</v>
      </c>
      <c r="AV66" s="19" t="s">
        <v>1</v>
      </c>
      <c r="AW66" s="19" t="s">
        <v>2</v>
      </c>
      <c r="AX66" s="19" t="s">
        <v>3</v>
      </c>
      <c r="AY66" s="19" t="s">
        <v>0</v>
      </c>
      <c r="AZ66" s="19" t="s">
        <v>1</v>
      </c>
      <c r="BA66" s="19" t="s">
        <v>2</v>
      </c>
      <c r="BB66" s="19" t="s">
        <v>3</v>
      </c>
      <c r="BC66" s="19" t="s">
        <v>0</v>
      </c>
      <c r="BD66" s="19" t="s">
        <v>1</v>
      </c>
      <c r="BE66" s="19" t="s">
        <v>2</v>
      </c>
      <c r="BF66" s="19" t="s">
        <v>3</v>
      </c>
      <c r="BG66" s="19" t="s">
        <v>0</v>
      </c>
      <c r="BH66" s="19" t="s">
        <v>1</v>
      </c>
      <c r="BI66" s="19" t="s">
        <v>102</v>
      </c>
      <c r="BJ66" s="19" t="s">
        <v>103</v>
      </c>
      <c r="BK66" s="19" t="s">
        <v>105</v>
      </c>
      <c r="BL66" s="19"/>
      <c r="BM66" s="19"/>
      <c r="BN66" s="19"/>
    </row>
    <row r="67" spans="1:66" ht="21">
      <c r="A67" s="27" t="s">
        <v>84</v>
      </c>
      <c r="B67" s="72">
        <v>0.13461535282532439</v>
      </c>
      <c r="C67" s="72">
        <v>0.13467803628126038</v>
      </c>
      <c r="D67" s="72">
        <v>0.13638858262428763</v>
      </c>
      <c r="E67" s="72">
        <v>0.13680938528588432</v>
      </c>
      <c r="F67" s="72">
        <v>0.13750638276428209</v>
      </c>
      <c r="G67" s="73">
        <v>0.13785039213012132</v>
      </c>
      <c r="H67" s="73">
        <v>0.13699825349774059</v>
      </c>
      <c r="I67" s="73">
        <v>0.13721452712832299</v>
      </c>
      <c r="J67" s="73">
        <v>0.1292073717162307</v>
      </c>
      <c r="K67" s="73">
        <v>0.12876688931559066</v>
      </c>
      <c r="L67" s="73">
        <v>0.12902768323856298</v>
      </c>
      <c r="M67" s="73">
        <v>0.129365410155967</v>
      </c>
      <c r="N67" s="73">
        <v>0.12949839325813897</v>
      </c>
      <c r="O67" s="73">
        <v>0.13191133772202651</v>
      </c>
      <c r="P67" s="73">
        <v>0.13201416214929437</v>
      </c>
      <c r="Q67" s="73">
        <v>0.13090410333531</v>
      </c>
      <c r="R67" s="73">
        <v>0.1308509466034268</v>
      </c>
      <c r="S67" s="73">
        <v>0.12714874396711162</v>
      </c>
      <c r="T67" s="73">
        <v>0.13214783251378726</v>
      </c>
      <c r="U67" s="73">
        <v>0.18132696964637837</v>
      </c>
      <c r="V67" s="73">
        <v>0.18178471568337567</v>
      </c>
      <c r="W67" s="73">
        <v>0.175661015549749</v>
      </c>
      <c r="X67" s="73">
        <v>0.17525063695943477</v>
      </c>
      <c r="Y67" s="73">
        <v>0.17509755210945288</v>
      </c>
      <c r="Z67" s="73">
        <v>0.17498938951680285</v>
      </c>
      <c r="AA67" s="73">
        <v>0.17499410126034279</v>
      </c>
      <c r="AB67" s="73">
        <v>0.17463497968064268</v>
      </c>
      <c r="AC67" s="73">
        <v>0.17470342280683041</v>
      </c>
      <c r="AD67" s="101">
        <v>0.17453941302418846</v>
      </c>
      <c r="AE67" s="101">
        <v>0.17441258081695124</v>
      </c>
      <c r="AF67" s="101">
        <v>0.1722033364346956</v>
      </c>
      <c r="AG67" s="101">
        <v>0.17202255438517994</v>
      </c>
      <c r="AH67" s="101">
        <v>0.17189269573927915</v>
      </c>
      <c r="AI67" s="101">
        <v>0.17859319378127475</v>
      </c>
      <c r="AJ67" s="101">
        <v>0.17842890266547595</v>
      </c>
      <c r="AK67" s="101">
        <v>0.17791327875324234</v>
      </c>
      <c r="AL67" s="101">
        <v>0.17766048877575266</v>
      </c>
      <c r="AM67" s="101">
        <v>0.17669169438216958</v>
      </c>
      <c r="AN67" s="101">
        <v>0.17503084278895953</v>
      </c>
      <c r="AO67" s="101">
        <v>0.17366941944642952</v>
      </c>
      <c r="AP67" s="101">
        <v>0.17631099150511931</v>
      </c>
      <c r="AQ67" s="101">
        <v>0.17548918567281213</v>
      </c>
      <c r="AR67" s="101">
        <v>0.17424595536537513</v>
      </c>
      <c r="AS67" s="101">
        <v>0.17301592402354513</v>
      </c>
      <c r="AT67" s="101">
        <v>0.1715949919563857</v>
      </c>
      <c r="AU67" s="101">
        <v>0.17034738691481308</v>
      </c>
      <c r="AV67" s="101">
        <v>0.16876253817552825</v>
      </c>
      <c r="AW67" s="101">
        <v>0.1674098409485916</v>
      </c>
      <c r="AX67" s="101">
        <v>0.16639346643266453</v>
      </c>
      <c r="AY67" s="101">
        <v>0.16558926399442381</v>
      </c>
      <c r="AZ67" s="101">
        <v>0.16538683545390723</v>
      </c>
      <c r="BA67" s="101">
        <v>0.1646787411772101</v>
      </c>
      <c r="BB67" s="101">
        <v>0.1638803136646973</v>
      </c>
      <c r="BC67" s="73">
        <v>0.15014962190328515</v>
      </c>
      <c r="BD67" s="73">
        <v>0.14952282408216744</v>
      </c>
      <c r="BE67" s="73">
        <v>0.14911739571563096</v>
      </c>
      <c r="BF67" s="73">
        <v>0.14882016228419209</v>
      </c>
      <c r="BG67" s="73">
        <v>0.14834901170405201</v>
      </c>
      <c r="BH67" s="73">
        <v>0.14799999999999999</v>
      </c>
      <c r="BI67" s="73">
        <v>0.1410695994801236</v>
      </c>
      <c r="BJ67" s="73">
        <v>0.14173177615448002</v>
      </c>
      <c r="BK67" s="73">
        <v>0.14123077227191771</v>
      </c>
      <c r="BL67" s="73"/>
      <c r="BM67" s="73"/>
      <c r="BN67" s="73"/>
    </row>
    <row r="68" spans="1:66" ht="21">
      <c r="A68" s="27" t="s">
        <v>56</v>
      </c>
      <c r="B68" s="72">
        <v>1.7021273382151998E-2</v>
      </c>
      <c r="C68" s="72">
        <v>1.6701214510150334E-2</v>
      </c>
      <c r="D68" s="72">
        <v>1.6577226530212034E-2</v>
      </c>
      <c r="E68" s="72">
        <v>1.6499683721230427E-2</v>
      </c>
      <c r="F68" s="72">
        <v>1.6442876452255766E-2</v>
      </c>
      <c r="G68" s="73">
        <v>1.6589643600967166E-2</v>
      </c>
      <c r="H68" s="73">
        <v>1.6480602216961106E-2</v>
      </c>
      <c r="I68" s="73">
        <v>1.6350949210292259E-2</v>
      </c>
      <c r="J68" s="73">
        <v>1.7880649927986859E-2</v>
      </c>
      <c r="K68" s="73">
        <v>1.7807474181075207E-2</v>
      </c>
      <c r="L68" s="73">
        <v>1.7729614913525829E-2</v>
      </c>
      <c r="M68" s="73">
        <v>1.7904783853713871E-2</v>
      </c>
      <c r="N68" s="73">
        <v>1.7715129261722928E-2</v>
      </c>
      <c r="O68" s="73">
        <v>1.6048952839022392E-2</v>
      </c>
      <c r="P68" s="73">
        <v>1.6163715550011001E-2</v>
      </c>
      <c r="Q68" s="73">
        <v>1.6039300085172317E-2</v>
      </c>
      <c r="R68" s="73">
        <v>1.6108327017442657E-2</v>
      </c>
      <c r="S68" s="73">
        <v>1.7155469591042239E-2</v>
      </c>
      <c r="T68" s="73">
        <v>1.597043980788658E-2</v>
      </c>
      <c r="U68" s="73">
        <v>1.5585868065581777E-2</v>
      </c>
      <c r="V68" s="73">
        <v>1.538881465849405E-2</v>
      </c>
      <c r="W68" s="73">
        <v>1.6451747124076065E-2</v>
      </c>
      <c r="X68" s="73">
        <v>1.6622949169084834E-2</v>
      </c>
      <c r="Y68" s="73">
        <v>1.6734358108081802E-2</v>
      </c>
      <c r="Z68" s="73">
        <v>1.6717110971765564E-2</v>
      </c>
      <c r="AA68" s="73">
        <v>1.680965698614964E-2</v>
      </c>
      <c r="AB68" s="73">
        <v>1.6855228767182973E-2</v>
      </c>
      <c r="AC68" s="73">
        <v>1.6898591687203923E-2</v>
      </c>
      <c r="AD68" s="101">
        <v>1.7024466384383891E-2</v>
      </c>
      <c r="AE68" s="101">
        <v>1.6940447747115599E-2</v>
      </c>
      <c r="AF68" s="101">
        <v>1.7238069235433889E-2</v>
      </c>
      <c r="AG68" s="101">
        <v>1.7278069512957978E-2</v>
      </c>
      <c r="AH68" s="101">
        <v>1.7313410578851728E-2</v>
      </c>
      <c r="AI68" s="101">
        <v>1.6397546421243626E-2</v>
      </c>
      <c r="AJ68" s="101">
        <v>1.6458256499063288E-2</v>
      </c>
      <c r="AK68" s="101">
        <v>1.6510582255265648E-2</v>
      </c>
      <c r="AL68" s="101">
        <v>1.6592433240188359E-2</v>
      </c>
      <c r="AM68" s="101">
        <v>1.5732147900927872E-2</v>
      </c>
      <c r="AN68" s="101">
        <v>1.5601406310208345E-2</v>
      </c>
      <c r="AO68" s="101">
        <v>1.5663800901895595E-2</v>
      </c>
      <c r="AP68" s="101">
        <v>1.5445315231580225E-2</v>
      </c>
      <c r="AQ68" s="101">
        <v>1.5514710906803222E-2</v>
      </c>
      <c r="AR68" s="101">
        <v>1.5673599974313019E-2</v>
      </c>
      <c r="AS68" s="101">
        <v>1.5715418098038083E-2</v>
      </c>
      <c r="AT68" s="101">
        <v>1.5737094082015644E-2</v>
      </c>
      <c r="AU68" s="101">
        <v>1.5655157665758507E-2</v>
      </c>
      <c r="AV68" s="101">
        <v>1.5650181288043886E-2</v>
      </c>
      <c r="AW68" s="101">
        <v>1.5665147414272201E-2</v>
      </c>
      <c r="AX68" s="101">
        <v>1.5602674219921979E-2</v>
      </c>
      <c r="AY68" s="101">
        <v>1.5575638756935833E-2</v>
      </c>
      <c r="AZ68" s="101">
        <v>1.5606390237487847E-2</v>
      </c>
      <c r="BA68" s="101">
        <v>1.5631499930749991E-2</v>
      </c>
      <c r="BB68" s="101">
        <v>1.5637581473312186E-2</v>
      </c>
      <c r="BC68" s="73">
        <v>1.1190697171613433E-2</v>
      </c>
      <c r="BD68" s="73">
        <v>1.1168645380739931E-2</v>
      </c>
      <c r="BE68" s="73">
        <v>1.1138031558449623E-2</v>
      </c>
      <c r="BF68" s="73">
        <v>1.1131456190331269E-2</v>
      </c>
      <c r="BG68" s="73">
        <v>1.1124361504329912E-2</v>
      </c>
      <c r="BH68" s="73">
        <v>1.1250510600782934E-2</v>
      </c>
      <c r="BI68" s="73">
        <v>1.1413862851318955E-2</v>
      </c>
      <c r="BJ68" s="73">
        <v>1.1403630979093898E-2</v>
      </c>
      <c r="BK68" s="73">
        <v>1.1395879602600915E-2</v>
      </c>
      <c r="BL68" s="73"/>
      <c r="BM68" s="73"/>
      <c r="BN68" s="73"/>
    </row>
    <row r="69" spans="1:66" ht="21">
      <c r="A69" s="27" t="s">
        <v>59</v>
      </c>
      <c r="B69" s="72">
        <v>9.7224649970912552E-3</v>
      </c>
      <c r="C69" s="72">
        <v>9.5826852779399719E-3</v>
      </c>
      <c r="D69" s="72">
        <v>9.7909886019828998E-3</v>
      </c>
      <c r="E69" s="72">
        <v>9.774180575080697E-3</v>
      </c>
      <c r="F69" s="72">
        <v>9.7235393264671309E-3</v>
      </c>
      <c r="G69" s="73">
        <v>9.6576953787732012E-3</v>
      </c>
      <c r="H69" s="73">
        <v>9.645857622677674E-3</v>
      </c>
      <c r="I69" s="73">
        <v>9.6568156518198212E-3</v>
      </c>
      <c r="J69" s="73">
        <v>1.0829844235996373E-2</v>
      </c>
      <c r="K69" s="73">
        <v>1.0799126018871032E-2</v>
      </c>
      <c r="L69" s="73">
        <v>1.0869170646989544E-2</v>
      </c>
      <c r="M69" s="73">
        <v>1.1283251557003314E-2</v>
      </c>
      <c r="N69" s="73">
        <v>1.1329753363450263E-2</v>
      </c>
      <c r="O69" s="73">
        <v>1.1086393165262064E-2</v>
      </c>
      <c r="P69" s="73">
        <v>1.1108191975716438E-2</v>
      </c>
      <c r="Q69" s="73">
        <v>1.1194312973761653E-2</v>
      </c>
      <c r="R69" s="73">
        <v>1.1413208521115655E-2</v>
      </c>
      <c r="S69" s="73">
        <v>1.1151823010453409E-2</v>
      </c>
      <c r="T69" s="73">
        <v>1.0870230179837249E-2</v>
      </c>
      <c r="U69" s="73">
        <v>8.2360612549184902E-3</v>
      </c>
      <c r="V69" s="73">
        <v>8.1880628531006989E-3</v>
      </c>
      <c r="W69" s="73">
        <v>7.9100033406505291E-3</v>
      </c>
      <c r="X69" s="73">
        <v>7.9155240583464771E-3</v>
      </c>
      <c r="Y69" s="73">
        <v>7.9202935883108134E-3</v>
      </c>
      <c r="Z69" s="73">
        <v>7.9283307941381432E-3</v>
      </c>
      <c r="AA69" s="73">
        <v>7.9106072324556728E-3</v>
      </c>
      <c r="AB69" s="73">
        <v>7.891677461438408E-3</v>
      </c>
      <c r="AC69" s="73">
        <v>7.891816094516042E-3</v>
      </c>
      <c r="AD69" s="101">
        <v>7.8453066423673484E-3</v>
      </c>
      <c r="AE69" s="101">
        <v>7.8238964401469765E-3</v>
      </c>
      <c r="AF69" s="101">
        <v>7.7795828195260158E-3</v>
      </c>
      <c r="AG69" s="101">
        <v>7.7897518095919084E-3</v>
      </c>
      <c r="AH69" s="101">
        <v>7.7691980148020959E-3</v>
      </c>
      <c r="AI69" s="101">
        <v>7.3989657252228709E-3</v>
      </c>
      <c r="AJ69" s="101">
        <v>7.3814542937458939E-3</v>
      </c>
      <c r="AK69" s="101">
        <v>7.358058992581875E-3</v>
      </c>
      <c r="AL69" s="101">
        <v>7.3676156547376019E-3</v>
      </c>
      <c r="AM69" s="101">
        <v>7.23276788074197E-3</v>
      </c>
      <c r="AN69" s="101">
        <v>7.125850889669212E-3</v>
      </c>
      <c r="AO69" s="101">
        <v>7.0213595189472988E-3</v>
      </c>
      <c r="AP69" s="101">
        <v>7.1061002575628744E-3</v>
      </c>
      <c r="AQ69" s="101">
        <v>7.1080000979880679E-3</v>
      </c>
      <c r="AR69" s="101">
        <v>7.0985759944401086E-3</v>
      </c>
      <c r="AS69" s="101">
        <v>7.0918398573401719E-3</v>
      </c>
      <c r="AT69" s="101">
        <v>7.0536725059025139E-3</v>
      </c>
      <c r="AU69" s="101">
        <v>7.0469273888635791E-3</v>
      </c>
      <c r="AV69" s="101">
        <v>7.0421565786152156E-3</v>
      </c>
      <c r="AW69" s="101">
        <v>7.0157287999721117E-3</v>
      </c>
      <c r="AX69" s="101">
        <v>6.9756056130640216E-3</v>
      </c>
      <c r="AY69" s="101">
        <v>6.9495113567222648E-3</v>
      </c>
      <c r="AZ69" s="101">
        <v>6.9279137671491549E-3</v>
      </c>
      <c r="BA69" s="101">
        <v>6.9013972041848861E-3</v>
      </c>
      <c r="BB69" s="101">
        <v>6.8700214677428501E-3</v>
      </c>
      <c r="BC69" s="73">
        <v>6.5221151816741872E-3</v>
      </c>
      <c r="BD69" s="73">
        <v>6.4910975504919848E-3</v>
      </c>
      <c r="BE69" s="73">
        <v>6.4589790590393621E-3</v>
      </c>
      <c r="BF69" s="73">
        <v>6.4281860332394518E-3</v>
      </c>
      <c r="BG69" s="73">
        <v>6.4071651497888899E-3</v>
      </c>
      <c r="BH69" s="73">
        <v>6.3832989413713705E-3</v>
      </c>
      <c r="BI69" s="73">
        <v>6.4650454839371057E-3</v>
      </c>
      <c r="BJ69" s="73">
        <v>6.426223472029838E-3</v>
      </c>
      <c r="BK69" s="73">
        <v>6.413140521626782E-3</v>
      </c>
      <c r="BL69" s="73"/>
      <c r="BM69" s="73"/>
      <c r="BN69" s="73"/>
    </row>
    <row r="70" spans="1:66" ht="21">
      <c r="A70" s="27" t="s">
        <v>51</v>
      </c>
      <c r="B70" s="72">
        <v>4.3441462270871346E-2</v>
      </c>
      <c r="C70" s="72">
        <v>4.4218328847663892E-2</v>
      </c>
      <c r="D70" s="72">
        <v>4.4542187433630025E-2</v>
      </c>
      <c r="E70" s="72">
        <v>4.4803229603082716E-2</v>
      </c>
      <c r="F70" s="72">
        <v>4.5222523677399755E-2</v>
      </c>
      <c r="G70" s="73">
        <v>4.5629462744160805E-2</v>
      </c>
      <c r="H70" s="73">
        <v>4.5972241112202612E-2</v>
      </c>
      <c r="I70" s="73">
        <v>4.6167118132924949E-2</v>
      </c>
      <c r="J70" s="73">
        <v>5.0202519812957515E-2</v>
      </c>
      <c r="K70" s="73">
        <v>5.04623311806911E-2</v>
      </c>
      <c r="L70" s="73">
        <v>5.0389588642237915E-2</v>
      </c>
      <c r="M70" s="73">
        <v>5.0745994605153111E-2</v>
      </c>
      <c r="N70" s="73">
        <v>5.0873030264032462E-2</v>
      </c>
      <c r="O70" s="73">
        <v>5.0075806497746261E-2</v>
      </c>
      <c r="P70" s="73">
        <v>5.0218361155318109E-2</v>
      </c>
      <c r="Q70" s="73">
        <v>4.965905845532792E-2</v>
      </c>
      <c r="R70" s="73">
        <v>5.0104827033333056E-2</v>
      </c>
      <c r="S70" s="73">
        <v>4.9734741617156748E-2</v>
      </c>
      <c r="T70" s="73">
        <v>5.019566688778318E-2</v>
      </c>
      <c r="U70" s="73">
        <v>3.8514117889269416E-2</v>
      </c>
      <c r="V70" s="73">
        <v>3.8581622500367972E-2</v>
      </c>
      <c r="W70" s="73">
        <v>3.8219462812707342E-2</v>
      </c>
      <c r="X70" s="73">
        <v>3.8444530567844137E-2</v>
      </c>
      <c r="Y70" s="73">
        <v>3.8417468117746323E-2</v>
      </c>
      <c r="Z70" s="73">
        <v>3.8540624402406465E-2</v>
      </c>
      <c r="AA70" s="73">
        <v>3.8539090095190222E-2</v>
      </c>
      <c r="AB70" s="73">
        <v>3.8623498052965645E-2</v>
      </c>
      <c r="AC70" s="73">
        <v>3.8662739779108661E-2</v>
      </c>
      <c r="AD70" s="101">
        <v>3.8950603256138576E-2</v>
      </c>
      <c r="AE70" s="101">
        <v>3.9074098102539805E-2</v>
      </c>
      <c r="AF70" s="101">
        <v>3.9982995167885609E-2</v>
      </c>
      <c r="AG70" s="101">
        <v>4.012895631964717E-2</v>
      </c>
      <c r="AH70" s="101">
        <v>4.0641287491714598E-2</v>
      </c>
      <c r="AI70" s="101">
        <v>3.973220283509557E-2</v>
      </c>
      <c r="AJ70" s="101">
        <v>3.998544503977218E-2</v>
      </c>
      <c r="AK70" s="101">
        <v>4.0091486080079994E-2</v>
      </c>
      <c r="AL70" s="101">
        <v>4.0419942691969885E-2</v>
      </c>
      <c r="AM70" s="101">
        <v>4.0816852898637332E-2</v>
      </c>
      <c r="AN70" s="101">
        <v>4.1107056352032018E-2</v>
      </c>
      <c r="AO70" s="101">
        <v>4.0690560178648021E-2</v>
      </c>
      <c r="AP70" s="101">
        <v>4.0823782179489287E-2</v>
      </c>
      <c r="AQ70" s="101">
        <v>4.1275794535790056E-2</v>
      </c>
      <c r="AR70" s="101">
        <v>4.140008335869489E-2</v>
      </c>
      <c r="AS70" s="101">
        <v>4.1515636523218047E-2</v>
      </c>
      <c r="AT70" s="101">
        <v>4.1578928766539867E-2</v>
      </c>
      <c r="AU70" s="101">
        <v>4.1830699018083013E-2</v>
      </c>
      <c r="AV70" s="101">
        <v>4.2031498353792551E-2</v>
      </c>
      <c r="AW70" s="101">
        <v>4.2232628273305046E-2</v>
      </c>
      <c r="AX70" s="101">
        <v>4.2467117323419741E-2</v>
      </c>
      <c r="AY70" s="101">
        <v>4.2684388547908729E-2</v>
      </c>
      <c r="AZ70" s="101">
        <v>4.2819429467589459E-2</v>
      </c>
      <c r="BA70" s="101">
        <v>4.2833026263228186E-2</v>
      </c>
      <c r="BB70" s="101">
        <v>4.3039938657611701E-2</v>
      </c>
      <c r="BC70" s="73">
        <v>5.1565907292669855E-2</v>
      </c>
      <c r="BD70" s="73">
        <v>5.1545460538754431E-2</v>
      </c>
      <c r="BE70" s="73">
        <v>5.1496049094910713E-2</v>
      </c>
      <c r="BF70" s="73">
        <v>5.1678203144248716E-2</v>
      </c>
      <c r="BG70" s="73">
        <v>5.1550435417148745E-2</v>
      </c>
      <c r="BH70" s="73">
        <v>5.1321215521938787E-2</v>
      </c>
      <c r="BI70" s="73">
        <v>5.4628232378742175E-2</v>
      </c>
      <c r="BJ70" s="73">
        <v>5.4988494515521388E-2</v>
      </c>
      <c r="BK70" s="73">
        <v>5.4862801465953293E-2</v>
      </c>
      <c r="BL70" s="73"/>
      <c r="BM70" s="73"/>
      <c r="BN70" s="73"/>
    </row>
    <row r="71" spans="1:66" ht="21">
      <c r="A71" s="27" t="s">
        <v>53</v>
      </c>
      <c r="B71" s="72">
        <v>3.6408232226132133E-2</v>
      </c>
      <c r="C71" s="72">
        <v>3.5313074078673894E-2</v>
      </c>
      <c r="D71" s="72">
        <v>3.6811417772821535E-2</v>
      </c>
      <c r="E71" s="72">
        <v>3.6836790080380197E-2</v>
      </c>
      <c r="F71" s="72">
        <v>3.6468425494788653E-2</v>
      </c>
      <c r="G71" s="73">
        <v>3.5351140413406999E-2</v>
      </c>
      <c r="H71" s="73">
        <v>3.4905539211541659E-2</v>
      </c>
      <c r="I71" s="73">
        <v>3.4483784144490624E-2</v>
      </c>
      <c r="J71" s="73">
        <v>3.4714619275152604E-2</v>
      </c>
      <c r="K71" s="73">
        <v>3.4718705426123514E-2</v>
      </c>
      <c r="L71" s="73">
        <v>3.5034126591715106E-2</v>
      </c>
      <c r="M71" s="73">
        <v>3.5476651267582447E-2</v>
      </c>
      <c r="N71" s="73">
        <v>3.5354121646526286E-2</v>
      </c>
      <c r="O71" s="73">
        <v>3.1055156765533862E-2</v>
      </c>
      <c r="P71" s="73">
        <v>3.1118550242502381E-2</v>
      </c>
      <c r="Q71" s="73">
        <v>3.130921480983926E-2</v>
      </c>
      <c r="R71" s="73">
        <v>3.130373792551798E-2</v>
      </c>
      <c r="S71" s="73">
        <v>3.4439088424832537E-2</v>
      </c>
      <c r="T71" s="73">
        <v>3.0653576543096788E-2</v>
      </c>
      <c r="U71" s="73">
        <v>2.8158174844856537E-2</v>
      </c>
      <c r="V71" s="73">
        <v>2.7871955923135596E-2</v>
      </c>
      <c r="W71" s="73">
        <v>2.6947976269698949E-2</v>
      </c>
      <c r="X71" s="73">
        <v>2.6939972975439382E-2</v>
      </c>
      <c r="Y71" s="73">
        <v>2.7044131090024633E-2</v>
      </c>
      <c r="Z71" s="73">
        <v>2.7214416447815377E-2</v>
      </c>
      <c r="AA71" s="73">
        <v>2.7393552190447312E-2</v>
      </c>
      <c r="AB71" s="73">
        <v>2.7615877089313508E-2</v>
      </c>
      <c r="AC71" s="73">
        <v>2.7772375477025303E-2</v>
      </c>
      <c r="AD71" s="101">
        <v>2.7754894189170834E-2</v>
      </c>
      <c r="AE71" s="101">
        <v>2.802607184413532E-2</v>
      </c>
      <c r="AF71" s="101">
        <v>2.8110872816596275E-2</v>
      </c>
      <c r="AG71" s="101">
        <v>2.8304424744557084E-2</v>
      </c>
      <c r="AH71" s="101">
        <v>2.8471263739607604E-2</v>
      </c>
      <c r="AI71" s="101">
        <v>2.6873413807628921E-2</v>
      </c>
      <c r="AJ71" s="101">
        <v>2.7212304281537883E-2</v>
      </c>
      <c r="AK71" s="101">
        <v>2.7404797326520056E-2</v>
      </c>
      <c r="AL71" s="101">
        <v>2.7712170605028476E-2</v>
      </c>
      <c r="AM71" s="101">
        <v>2.730993272106905E-2</v>
      </c>
      <c r="AN71" s="101">
        <v>2.7494772259373908E-2</v>
      </c>
      <c r="AO71" s="101">
        <v>2.773538165625292E-2</v>
      </c>
      <c r="AP71" s="101">
        <v>2.8204253938176743E-2</v>
      </c>
      <c r="AQ71" s="101">
        <v>2.852048368683888E-2</v>
      </c>
      <c r="AR71" s="101">
        <v>2.8618518280894862E-2</v>
      </c>
      <c r="AS71" s="101">
        <v>2.8880744317635296E-2</v>
      </c>
      <c r="AT71" s="101">
        <v>2.9116435928404086E-2</v>
      </c>
      <c r="AU71" s="101">
        <v>2.9317688204451305E-2</v>
      </c>
      <c r="AV71" s="101">
        <v>2.9493176857849031E-2</v>
      </c>
      <c r="AW71" s="101">
        <v>2.9788313750089758E-2</v>
      </c>
      <c r="AX71" s="101">
        <v>3.0026015398511314E-2</v>
      </c>
      <c r="AY71" s="101">
        <v>3.0084818790281003E-2</v>
      </c>
      <c r="AZ71" s="101">
        <v>3.0159840132247834E-2</v>
      </c>
      <c r="BA71" s="101">
        <v>3.0279509352316651E-2</v>
      </c>
      <c r="BB71" s="101">
        <v>3.0334951871775689E-2</v>
      </c>
      <c r="BC71" s="73">
        <v>1.9893899662295617E-2</v>
      </c>
      <c r="BD71" s="73">
        <v>2.0090224679746291E-2</v>
      </c>
      <c r="BE71" s="73">
        <v>2.0199545666745443E-2</v>
      </c>
      <c r="BF71" s="73">
        <v>2.0469042878093539E-2</v>
      </c>
      <c r="BG71" s="73">
        <v>2.0868893382744808E-2</v>
      </c>
      <c r="BH71" s="73">
        <v>2.181591971863284E-2</v>
      </c>
      <c r="BI71" s="73">
        <v>2.5143381881321751E-2</v>
      </c>
      <c r="BJ71" s="73">
        <v>2.6279256015065922E-2</v>
      </c>
      <c r="BK71" s="73">
        <v>2.6466636190360944E-2</v>
      </c>
      <c r="BL71" s="73"/>
      <c r="BM71" s="73"/>
      <c r="BN71" s="73"/>
    </row>
    <row r="72" spans="1:66" ht="21">
      <c r="A72" s="27" t="s">
        <v>50</v>
      </c>
      <c r="B72" s="72">
        <v>3.3777636373425901E-2</v>
      </c>
      <c r="C72" s="72">
        <v>3.3749606616498957E-2</v>
      </c>
      <c r="D72" s="72">
        <v>3.2762649685220371E-2</v>
      </c>
      <c r="E72" s="72">
        <v>3.2511842811081403E-2</v>
      </c>
      <c r="F72" s="72">
        <v>3.2353233758103547E-2</v>
      </c>
      <c r="G72" s="73">
        <v>3.2200885852497724E-2</v>
      </c>
      <c r="H72" s="73">
        <v>3.2055333376882801E-2</v>
      </c>
      <c r="I72" s="73">
        <v>3.1920043802880362E-2</v>
      </c>
      <c r="J72" s="73">
        <v>3.226880003336987E-2</v>
      </c>
      <c r="K72" s="73">
        <v>3.2110593925496506E-2</v>
      </c>
      <c r="L72" s="73">
        <v>3.1731820937201803E-2</v>
      </c>
      <c r="M72" s="73">
        <v>3.2637491120521722E-2</v>
      </c>
      <c r="N72" s="73">
        <v>3.2433749610921714E-2</v>
      </c>
      <c r="O72" s="73">
        <v>3.1813832155867292E-2</v>
      </c>
      <c r="P72" s="73">
        <v>3.1746490885794662E-2</v>
      </c>
      <c r="Q72" s="73">
        <v>3.1996128410434622E-2</v>
      </c>
      <c r="R72" s="73">
        <v>3.2339943687993845E-2</v>
      </c>
      <c r="S72" s="73">
        <v>3.1598984746539681E-2</v>
      </c>
      <c r="T72" s="73">
        <v>3.1077739207850345E-2</v>
      </c>
      <c r="U72" s="73">
        <v>6.7551956973392696E-2</v>
      </c>
      <c r="V72" s="73">
        <v>6.7087572386403074E-2</v>
      </c>
      <c r="W72" s="73">
        <v>6.5201836244107511E-2</v>
      </c>
      <c r="X72" s="73">
        <v>6.4983102305152793E-2</v>
      </c>
      <c r="Y72" s="73">
        <v>6.4840234430814117E-2</v>
      </c>
      <c r="Z72" s="73">
        <v>6.4811330358404889E-2</v>
      </c>
      <c r="AA72" s="73">
        <v>6.4549638452693195E-2</v>
      </c>
      <c r="AB72" s="73">
        <v>6.4203547184686086E-2</v>
      </c>
      <c r="AC72" s="73">
        <v>6.404905962956943E-2</v>
      </c>
      <c r="AD72" s="101">
        <v>6.3704272192549316E-2</v>
      </c>
      <c r="AE72" s="101">
        <v>6.3600172904650948E-2</v>
      </c>
      <c r="AF72" s="101">
        <v>6.3165460706815918E-2</v>
      </c>
      <c r="AG72" s="101">
        <v>6.2932933191232693E-2</v>
      </c>
      <c r="AH72" s="101">
        <v>6.2707728711401067E-2</v>
      </c>
      <c r="AI72" s="101">
        <v>6.7043630396854278E-2</v>
      </c>
      <c r="AJ72" s="101">
        <v>6.6625087486478191E-2</v>
      </c>
      <c r="AK72" s="101">
        <v>6.6228717531188711E-2</v>
      </c>
      <c r="AL72" s="101">
        <v>6.5970377735114216E-2</v>
      </c>
      <c r="AM72" s="101">
        <v>6.6236501122830679E-2</v>
      </c>
      <c r="AN72" s="101">
        <v>6.4972168474862882E-2</v>
      </c>
      <c r="AO72" s="101">
        <v>6.4000443523158701E-2</v>
      </c>
      <c r="AP72" s="101">
        <v>6.5599567400426773E-2</v>
      </c>
      <c r="AQ72" s="101">
        <v>6.5001828281692459E-2</v>
      </c>
      <c r="AR72" s="101">
        <v>6.4194556696437449E-2</v>
      </c>
      <c r="AS72" s="101">
        <v>6.3776804853183669E-2</v>
      </c>
      <c r="AT72" s="101">
        <v>6.3203497876861817E-2</v>
      </c>
      <c r="AU72" s="101">
        <v>6.2649538123004681E-2</v>
      </c>
      <c r="AV72" s="101">
        <v>6.2024688067270836E-2</v>
      </c>
      <c r="AW72" s="101">
        <v>6.1698217387755279E-2</v>
      </c>
      <c r="AX72" s="101">
        <v>6.1530010272152401E-2</v>
      </c>
      <c r="AY72" s="101">
        <v>6.1308114778596164E-2</v>
      </c>
      <c r="AZ72" s="101">
        <v>6.1223555534497813E-2</v>
      </c>
      <c r="BA72" s="101">
        <v>6.0895335254405714E-2</v>
      </c>
      <c r="BB72" s="101">
        <v>6.0649416843480568E-2</v>
      </c>
      <c r="BC72" s="73">
        <v>5.1943613232242683E-2</v>
      </c>
      <c r="BD72" s="73">
        <v>5.1877986707408917E-2</v>
      </c>
      <c r="BE72" s="73">
        <v>5.1854858847545308E-2</v>
      </c>
      <c r="BF72" s="73">
        <v>5.1639943358891827E-2</v>
      </c>
      <c r="BG72" s="73">
        <v>5.1449427537030842E-2</v>
      </c>
      <c r="BH72" s="73">
        <v>5.0875883671714181E-2</v>
      </c>
      <c r="BI72" s="73">
        <v>5.1307268666108449E-2</v>
      </c>
      <c r="BJ72" s="73">
        <v>5.0837016874717506E-2</v>
      </c>
      <c r="BK72" s="73">
        <v>5.0708388484075419E-2</v>
      </c>
      <c r="BL72" s="73"/>
      <c r="BM72" s="73"/>
      <c r="BN72" s="73"/>
    </row>
    <row r="73" spans="1:66" ht="21">
      <c r="A73" s="27" t="s">
        <v>57</v>
      </c>
      <c r="B73" s="72">
        <v>9.2516768004553759E-3</v>
      </c>
      <c r="C73" s="72">
        <v>9.1047180256067298E-3</v>
      </c>
      <c r="D73" s="72">
        <v>9.1806709815692739E-3</v>
      </c>
      <c r="E73" s="72">
        <v>9.1298352617169894E-3</v>
      </c>
      <c r="F73" s="72">
        <v>9.1730740344407244E-3</v>
      </c>
      <c r="G73" s="73">
        <v>9.1326175060288083E-3</v>
      </c>
      <c r="H73" s="73">
        <v>9.1625835131748205E-3</v>
      </c>
      <c r="I73" s="73">
        <v>9.0761294981308062E-3</v>
      </c>
      <c r="J73" s="73">
        <v>9.3187942980781247E-3</v>
      </c>
      <c r="K73" s="73">
        <v>9.264927048069832E-3</v>
      </c>
      <c r="L73" s="73">
        <v>9.3297377251256482E-3</v>
      </c>
      <c r="M73" s="73">
        <v>9.3294371484801495E-3</v>
      </c>
      <c r="N73" s="73">
        <v>9.4010254141368207E-3</v>
      </c>
      <c r="O73" s="73">
        <v>1.0586561619080824E-2</v>
      </c>
      <c r="P73" s="73">
        <v>1.0630804480208512E-2</v>
      </c>
      <c r="Q73" s="73">
        <v>1.063289224132472E-2</v>
      </c>
      <c r="R73" s="73">
        <v>1.0657159662328273E-2</v>
      </c>
      <c r="S73" s="73">
        <v>8.9962488878502465E-3</v>
      </c>
      <c r="T73" s="73">
        <v>1.0523775058051823E-2</v>
      </c>
      <c r="U73" s="73">
        <v>9.4361203557406011E-3</v>
      </c>
      <c r="V73" s="73">
        <v>9.4448257171766241E-3</v>
      </c>
      <c r="W73" s="73">
        <v>9.0967267840168006E-3</v>
      </c>
      <c r="X73" s="73">
        <v>8.9010264348069589E-3</v>
      </c>
      <c r="Y73" s="73">
        <v>8.9312472044180257E-3</v>
      </c>
      <c r="Z73" s="73">
        <v>8.9813936130325768E-3</v>
      </c>
      <c r="AA73" s="73">
        <v>8.9795085902159219E-3</v>
      </c>
      <c r="AB73" s="73">
        <v>9.0067616736536106E-3</v>
      </c>
      <c r="AC73" s="73">
        <v>9.0126304880919043E-3</v>
      </c>
      <c r="AD73" s="101">
        <v>8.9789344958998984E-3</v>
      </c>
      <c r="AE73" s="101">
        <v>9.0127080425031047E-3</v>
      </c>
      <c r="AF73" s="101">
        <v>9.0279774556783817E-3</v>
      </c>
      <c r="AG73" s="101">
        <v>9.0768029153516661E-3</v>
      </c>
      <c r="AH73" s="101">
        <v>9.0588734847908206E-3</v>
      </c>
      <c r="AI73" s="101">
        <v>8.6131633049737529E-3</v>
      </c>
      <c r="AJ73" s="101">
        <v>8.6422946662970419E-3</v>
      </c>
      <c r="AK73" s="101">
        <v>8.6814483574845763E-3</v>
      </c>
      <c r="AL73" s="101">
        <v>8.6683034091562909E-3</v>
      </c>
      <c r="AM73" s="101">
        <v>8.5804201935068131E-3</v>
      </c>
      <c r="AN73" s="101">
        <v>8.5669489423170573E-3</v>
      </c>
      <c r="AO73" s="101">
        <v>8.3627327501464392E-3</v>
      </c>
      <c r="AP73" s="101">
        <v>8.6428081668094205E-3</v>
      </c>
      <c r="AQ73" s="101">
        <v>8.6013074913141585E-3</v>
      </c>
      <c r="AR73" s="101">
        <v>8.6187323023577764E-3</v>
      </c>
      <c r="AS73" s="101">
        <v>8.6204599058992745E-3</v>
      </c>
      <c r="AT73" s="101">
        <v>8.6319726304432617E-3</v>
      </c>
      <c r="AU73" s="101">
        <v>8.6469379523405696E-3</v>
      </c>
      <c r="AV73" s="101">
        <v>8.6613732922385962E-3</v>
      </c>
      <c r="AW73" s="101">
        <v>8.6786223796287126E-3</v>
      </c>
      <c r="AX73" s="101">
        <v>8.6738519096969287E-3</v>
      </c>
      <c r="AY73" s="101">
        <v>8.6693435123797371E-3</v>
      </c>
      <c r="AZ73" s="101">
        <v>8.6846628540479549E-3</v>
      </c>
      <c r="BA73" s="101">
        <v>8.696340476549911E-3</v>
      </c>
      <c r="BB73" s="101">
        <v>8.6710520274846953E-3</v>
      </c>
      <c r="BC73" s="73">
        <v>8.1355688126812289E-3</v>
      </c>
      <c r="BD73" s="73">
        <v>8.1630342080738008E-3</v>
      </c>
      <c r="BE73" s="73">
        <v>8.1997931896468264E-3</v>
      </c>
      <c r="BF73" s="73">
        <v>8.1793339384067E-3</v>
      </c>
      <c r="BG73" s="73">
        <v>8.2383797134801678E-3</v>
      </c>
      <c r="BH73" s="73">
        <v>8.3372855722935214E-3</v>
      </c>
      <c r="BI73" s="73">
        <v>8.7958038252187974E-3</v>
      </c>
      <c r="BJ73" s="73">
        <v>8.97682368363238E-3</v>
      </c>
      <c r="BK73" s="73">
        <v>9.0922764753724843E-3</v>
      </c>
      <c r="BL73" s="73"/>
      <c r="BM73" s="73"/>
      <c r="BN73" s="73"/>
    </row>
    <row r="74" spans="1:66" ht="21">
      <c r="A74" s="27" t="s">
        <v>85</v>
      </c>
      <c r="B74" s="72">
        <v>2.93204516097718E-2</v>
      </c>
      <c r="C74" s="72">
        <v>3.003964605717617E-2</v>
      </c>
      <c r="D74" s="72">
        <v>3.0406658720250137E-2</v>
      </c>
      <c r="E74" s="72">
        <v>3.093661963943933E-2</v>
      </c>
      <c r="F74" s="72">
        <v>3.1523605622584404E-2</v>
      </c>
      <c r="G74" s="73">
        <v>3.1746668554774336E-2</v>
      </c>
      <c r="H74" s="73">
        <v>3.2109626414425961E-2</v>
      </c>
      <c r="I74" s="73">
        <v>3.2383889211678632E-2</v>
      </c>
      <c r="J74" s="73">
        <v>2.748643796009724E-2</v>
      </c>
      <c r="K74" s="73">
        <v>2.778049359982597E-2</v>
      </c>
      <c r="L74" s="73">
        <v>2.8104469633191135E-2</v>
      </c>
      <c r="M74" s="73">
        <v>2.8058514075343946E-2</v>
      </c>
      <c r="N74" s="73">
        <v>2.8533128744375413E-2</v>
      </c>
      <c r="O74" s="73">
        <v>3.4707504568542547E-2</v>
      </c>
      <c r="P74" s="73">
        <v>3.4963637151883699E-2</v>
      </c>
      <c r="Q74" s="73">
        <v>3.5115785562517376E-2</v>
      </c>
      <c r="R74" s="73">
        <v>3.5682022282178316E-2</v>
      </c>
      <c r="S74" s="73">
        <v>2.871887519024811E-2</v>
      </c>
      <c r="T74" s="73">
        <v>3.5786496360959333E-2</v>
      </c>
      <c r="U74" s="73">
        <v>3.419090512218198E-2</v>
      </c>
      <c r="V74" s="73">
        <v>3.2446004445303746E-2</v>
      </c>
      <c r="W74" s="73">
        <v>3.1788649579828673E-2</v>
      </c>
      <c r="X74" s="73">
        <v>3.197625414919715E-2</v>
      </c>
      <c r="Y74" s="73">
        <v>3.1990134229774925E-2</v>
      </c>
      <c r="Z74" s="73">
        <v>3.2017764154033318E-2</v>
      </c>
      <c r="AA74" s="73">
        <v>3.2077309566121086E-2</v>
      </c>
      <c r="AB74" s="73">
        <v>3.213686261289788E-2</v>
      </c>
      <c r="AC74" s="73">
        <v>3.2145760337841882E-2</v>
      </c>
      <c r="AD74" s="101">
        <v>3.2012897897945626E-2</v>
      </c>
      <c r="AE74" s="101">
        <v>3.2053582468870113E-2</v>
      </c>
      <c r="AF74" s="101">
        <v>3.1746172613742359E-2</v>
      </c>
      <c r="AG74" s="101">
        <v>3.1748991803097495E-2</v>
      </c>
      <c r="AH74" s="101">
        <v>3.1783065737855304E-2</v>
      </c>
      <c r="AI74" s="101">
        <v>2.6808308674203585E-2</v>
      </c>
      <c r="AJ74" s="101">
        <v>2.6699692187228424E-2</v>
      </c>
      <c r="AK74" s="101">
        <v>2.6649421812189315E-2</v>
      </c>
      <c r="AL74" s="101">
        <v>2.6552687485807951E-2</v>
      </c>
      <c r="AM74" s="101">
        <v>2.5566571051431633E-2</v>
      </c>
      <c r="AN74" s="101">
        <v>2.5642428009006412E-2</v>
      </c>
      <c r="AO74" s="101">
        <v>2.5934662543322114E-2</v>
      </c>
      <c r="AP74" s="101">
        <v>2.5735342756754438E-2</v>
      </c>
      <c r="AQ74" s="101">
        <v>2.6052222451095824E-2</v>
      </c>
      <c r="AR74" s="101">
        <v>2.6005848189942161E-2</v>
      </c>
      <c r="AS74" s="101">
        <v>2.5883530305752338E-2</v>
      </c>
      <c r="AT74" s="101">
        <v>2.5780429588093547E-2</v>
      </c>
      <c r="AU74" s="101">
        <v>2.5665821577278862E-2</v>
      </c>
      <c r="AV74" s="101">
        <v>2.5494945483619948E-2</v>
      </c>
      <c r="AW74" s="101">
        <v>2.5313067345701129E-2</v>
      </c>
      <c r="AX74" s="101">
        <v>2.5212634402995395E-2</v>
      </c>
      <c r="AY74" s="101">
        <v>2.5300252155422809E-2</v>
      </c>
      <c r="AZ74" s="101">
        <v>2.5240966510980362E-2</v>
      </c>
      <c r="BA74" s="101">
        <v>2.5208302833819134E-2</v>
      </c>
      <c r="BB74" s="101">
        <v>2.5140188577684668E-2</v>
      </c>
      <c r="BC74" s="73">
        <v>3.2871709613034227E-2</v>
      </c>
      <c r="BD74" s="73">
        <v>3.2780550036345966E-2</v>
      </c>
      <c r="BE74" s="73">
        <v>3.2751358176272553E-2</v>
      </c>
      <c r="BF74" s="73">
        <v>3.2604165863355447E-2</v>
      </c>
      <c r="BG74" s="73">
        <v>3.2509578564460503E-2</v>
      </c>
      <c r="BH74" s="73">
        <v>3.2000000000000001E-2</v>
      </c>
      <c r="BI74" s="73">
        <v>2.7959642685720803E-2</v>
      </c>
      <c r="BJ74" s="73">
        <v>2.7744572990139351E-2</v>
      </c>
      <c r="BK74" s="73">
        <v>2.7834258962287164E-2</v>
      </c>
      <c r="BL74" s="73"/>
      <c r="BM74" s="73"/>
      <c r="BN74" s="73"/>
    </row>
    <row r="75" spans="1:66" ht="21">
      <c r="A75" s="27" t="s">
        <v>86</v>
      </c>
      <c r="B75" s="72">
        <v>2.2590360245428803E-2</v>
      </c>
      <c r="C75" s="72">
        <v>2.2637498805772753E-2</v>
      </c>
      <c r="D75" s="72">
        <v>2.3038982175233362E-2</v>
      </c>
      <c r="E75" s="72">
        <v>2.3142051426404769E-2</v>
      </c>
      <c r="F75" s="72">
        <v>2.3142635957819034E-2</v>
      </c>
      <c r="G75" s="73">
        <v>2.3175235668996947E-2</v>
      </c>
      <c r="H75" s="73">
        <v>2.3253363727583295E-2</v>
      </c>
      <c r="I75" s="73">
        <v>2.3410290051147271E-2</v>
      </c>
      <c r="J75" s="73">
        <v>2.3982945951362144E-2</v>
      </c>
      <c r="K75" s="73">
        <v>2.4229883075658588E-2</v>
      </c>
      <c r="L75" s="73">
        <v>2.4850178221079128E-2</v>
      </c>
      <c r="M75" s="73">
        <v>2.5358808222406173E-2</v>
      </c>
      <c r="N75" s="73">
        <v>2.5803971403632508E-2</v>
      </c>
      <c r="O75" s="73">
        <v>2.5164730005314617E-2</v>
      </c>
      <c r="P75" s="73">
        <v>2.525224593451501E-2</v>
      </c>
      <c r="Q75" s="73">
        <v>2.5358514857610717E-2</v>
      </c>
      <c r="R75" s="73">
        <v>2.5641208962822876E-2</v>
      </c>
      <c r="S75" s="73">
        <v>2.5651783136966592E-2</v>
      </c>
      <c r="T75" s="73">
        <v>2.5240960335006179E-2</v>
      </c>
      <c r="U75" s="73">
        <v>4.2350818069194676E-2</v>
      </c>
      <c r="V75" s="73">
        <v>4.2027316084021299E-2</v>
      </c>
      <c r="W75" s="73">
        <v>4.0241947742205672E-2</v>
      </c>
      <c r="X75" s="73">
        <v>3.7708881062798759E-2</v>
      </c>
      <c r="Y75" s="73">
        <v>3.7723668881920698E-2</v>
      </c>
      <c r="Z75" s="73">
        <v>3.768746035313305E-2</v>
      </c>
      <c r="AA75" s="73">
        <v>3.7625073495865878E-2</v>
      </c>
      <c r="AB75" s="73">
        <v>3.761689697916118E-2</v>
      </c>
      <c r="AC75" s="73">
        <v>3.7602188456630943E-2</v>
      </c>
      <c r="AD75" s="101">
        <v>3.7317929360081666E-2</v>
      </c>
      <c r="AE75" s="101">
        <v>3.719000785733477E-2</v>
      </c>
      <c r="AF75" s="101">
        <v>3.667097517965922E-2</v>
      </c>
      <c r="AG75" s="101">
        <v>3.659757190352099E-2</v>
      </c>
      <c r="AH75" s="101">
        <v>3.6462425184057803E-2</v>
      </c>
      <c r="AI75" s="101">
        <v>3.7903144008354199E-2</v>
      </c>
      <c r="AJ75" s="101">
        <v>3.7855912431536416E-2</v>
      </c>
      <c r="AK75" s="101">
        <v>3.7717733156213448E-2</v>
      </c>
      <c r="AL75" s="101">
        <v>3.7601800269825285E-2</v>
      </c>
      <c r="AM75" s="101">
        <v>3.7742070398799302E-2</v>
      </c>
      <c r="AN75" s="101">
        <v>3.7332290883087517E-2</v>
      </c>
      <c r="AO75" s="101">
        <v>3.7033998618210183E-2</v>
      </c>
      <c r="AP75" s="101">
        <v>3.7872280832422604E-2</v>
      </c>
      <c r="AQ75" s="101">
        <v>3.7780431442705639E-2</v>
      </c>
      <c r="AR75" s="101">
        <v>3.7654591860763968E-2</v>
      </c>
      <c r="AS75" s="101">
        <v>3.7634883108087103E-2</v>
      </c>
      <c r="AT75" s="101">
        <v>3.7459161521864834E-2</v>
      </c>
      <c r="AU75" s="101">
        <v>3.733318510985173E-2</v>
      </c>
      <c r="AV75" s="101">
        <v>3.7363867622417661E-2</v>
      </c>
      <c r="AW75" s="101">
        <v>3.7383994616638251E-2</v>
      </c>
      <c r="AX75" s="101">
        <v>3.7259273057279454E-2</v>
      </c>
      <c r="AY75" s="101">
        <v>3.7100038051704788E-2</v>
      </c>
      <c r="AZ75" s="101">
        <v>3.7023328642898867E-2</v>
      </c>
      <c r="BA75" s="101">
        <v>3.6933802459243742E-2</v>
      </c>
      <c r="BB75" s="101">
        <v>3.6683606354588005E-2</v>
      </c>
      <c r="BC75" s="73">
        <v>3.4616312538048553E-2</v>
      </c>
      <c r="BD75" s="73">
        <v>3.4525789634266266E-2</v>
      </c>
      <c r="BE75" s="73">
        <v>3.4427072695398277E-2</v>
      </c>
      <c r="BF75" s="73">
        <v>3.4231523986597068E-2</v>
      </c>
      <c r="BG75" s="73">
        <v>3.4148995369090288E-2</v>
      </c>
      <c r="BH75" s="73">
        <v>3.4000000000000002E-2</v>
      </c>
      <c r="BI75" s="73">
        <v>3.2984049705002891E-2</v>
      </c>
      <c r="BJ75" s="73">
        <v>3.2446164531661964E-2</v>
      </c>
      <c r="BK75" s="73">
        <v>3.2551158264156103E-2</v>
      </c>
      <c r="BL75" s="73"/>
      <c r="BM75" s="73"/>
      <c r="BN75" s="73"/>
    </row>
    <row r="76" spans="1:66" ht="21">
      <c r="A76" s="27" t="s">
        <v>47</v>
      </c>
      <c r="B76" s="72">
        <v>0.3308730648227734</v>
      </c>
      <c r="C76" s="72">
        <v>0.32995099039398945</v>
      </c>
      <c r="D76" s="72">
        <v>0.32751636676075119</v>
      </c>
      <c r="E76" s="72">
        <v>0.32687118791277309</v>
      </c>
      <c r="F76" s="72">
        <v>0.32707846025160775</v>
      </c>
      <c r="G76" s="73">
        <v>0.32696439956728146</v>
      </c>
      <c r="H76" s="73">
        <v>0.32809059248525663</v>
      </c>
      <c r="I76" s="73">
        <v>0.32795098672300999</v>
      </c>
      <c r="J76" s="73">
        <v>0.34681028007626946</v>
      </c>
      <c r="K76" s="73">
        <v>0.34647977142232844</v>
      </c>
      <c r="L76" s="73">
        <v>0.34547659507708112</v>
      </c>
      <c r="M76" s="73">
        <v>0.34318212908803147</v>
      </c>
      <c r="N76" s="73">
        <v>0.34276982725331184</v>
      </c>
      <c r="O76" s="73">
        <v>0.3588645756229259</v>
      </c>
      <c r="P76" s="73">
        <v>0.35771136193471387</v>
      </c>
      <c r="Q76" s="73">
        <v>0.35866464109862217</v>
      </c>
      <c r="R76" s="73">
        <v>0.35596220989506561</v>
      </c>
      <c r="S76" s="73">
        <v>0.35772985645829108</v>
      </c>
      <c r="T76" s="73">
        <v>0.35761957715516923</v>
      </c>
      <c r="U76" s="73">
        <v>0.29229645817972871</v>
      </c>
      <c r="V76" s="73">
        <v>0.2905024954162822</v>
      </c>
      <c r="W76" s="73">
        <v>0.28233675286284249</v>
      </c>
      <c r="X76" s="73">
        <v>0.28258410011666291</v>
      </c>
      <c r="Y76" s="73">
        <v>0.28301320238983291</v>
      </c>
      <c r="Z76" s="73">
        <v>0.28301952840965761</v>
      </c>
      <c r="AA76" s="73">
        <v>0.28297954366183181</v>
      </c>
      <c r="AB76" s="73">
        <v>0.28323545047045118</v>
      </c>
      <c r="AC76" s="73">
        <v>0.28319719441420393</v>
      </c>
      <c r="AD76" s="101">
        <v>0.28261992763681659</v>
      </c>
      <c r="AE76" s="101">
        <v>0.28283528222775256</v>
      </c>
      <c r="AF76" s="101">
        <v>0.27723207714183457</v>
      </c>
      <c r="AG76" s="101">
        <v>0.27760404502143726</v>
      </c>
      <c r="AH76" s="101">
        <v>0.27763348831383777</v>
      </c>
      <c r="AI76" s="101">
        <v>0.27742278237713247</v>
      </c>
      <c r="AJ76" s="101">
        <v>0.27764925814480157</v>
      </c>
      <c r="AK76" s="101">
        <v>0.27797816057169644</v>
      </c>
      <c r="AL76" s="101">
        <v>0.27917825815124014</v>
      </c>
      <c r="AM76" s="101">
        <v>0.28388666499802867</v>
      </c>
      <c r="AN76" s="101">
        <v>0.28748603382913135</v>
      </c>
      <c r="AO76" s="101">
        <v>0.28689136523834791</v>
      </c>
      <c r="AP76" s="101">
        <v>0.28580312409939329</v>
      </c>
      <c r="AQ76" s="101">
        <v>0.28651293224719598</v>
      </c>
      <c r="AR76" s="101">
        <v>0.28750914831938751</v>
      </c>
      <c r="AS76" s="101">
        <v>0.28882567955218796</v>
      </c>
      <c r="AT76" s="101">
        <v>0.29002563659750669</v>
      </c>
      <c r="AU76" s="101">
        <v>0.29094394998099082</v>
      </c>
      <c r="AV76" s="101">
        <v>0.29213651481643133</v>
      </c>
      <c r="AW76" s="101">
        <v>0.29325943989341585</v>
      </c>
      <c r="AX76" s="101">
        <v>0.2946388169816147</v>
      </c>
      <c r="AY76" s="101">
        <v>0.29530553679333393</v>
      </c>
      <c r="AZ76" s="101">
        <v>0.29574359700729569</v>
      </c>
      <c r="BA76" s="101">
        <v>0.29635692962424848</v>
      </c>
      <c r="BB76" s="101">
        <v>0.29741216052435293</v>
      </c>
      <c r="BC76" s="73">
        <v>0.21654144505840667</v>
      </c>
      <c r="BD76" s="73">
        <v>0.21708275594353532</v>
      </c>
      <c r="BE76" s="73">
        <v>0.21723019781621444</v>
      </c>
      <c r="BF76" s="73">
        <v>0.21800323812998762</v>
      </c>
      <c r="BG76" s="73">
        <v>0.21962278985882674</v>
      </c>
      <c r="BH76" s="73">
        <v>0.22194279823576754</v>
      </c>
      <c r="BI76" s="73">
        <v>0.22501847811150216</v>
      </c>
      <c r="BJ76" s="73">
        <v>0.22697289528085834</v>
      </c>
      <c r="BK76" s="73">
        <v>0.22866754010698798</v>
      </c>
      <c r="BL76" s="73"/>
      <c r="BM76" s="73"/>
      <c r="BN76" s="73"/>
    </row>
    <row r="77" spans="1:66" ht="21">
      <c r="A77" s="27" t="s">
        <v>58</v>
      </c>
      <c r="B77" s="72">
        <v>8.6913362495375738E-3</v>
      </c>
      <c r="C77" s="72">
        <v>8.7010197908413967E-3</v>
      </c>
      <c r="D77" s="72">
        <v>8.9599867272305653E-3</v>
      </c>
      <c r="E77" s="72">
        <v>9.0113171126521233E-3</v>
      </c>
      <c r="F77" s="72">
        <v>9.1573624449876167E-3</v>
      </c>
      <c r="G77" s="73">
        <v>9.2865053427815258E-3</v>
      </c>
      <c r="H77" s="73">
        <v>9.4068959562138219E-3</v>
      </c>
      <c r="I77" s="73">
        <v>9.457287800900745E-3</v>
      </c>
      <c r="J77" s="73">
        <v>9.3589332327934666E-3</v>
      </c>
      <c r="K77" s="73">
        <v>9.4286803084268848E-3</v>
      </c>
      <c r="L77" s="73">
        <v>9.478766279135754E-3</v>
      </c>
      <c r="M77" s="73">
        <v>9.6218567869144674E-3</v>
      </c>
      <c r="N77" s="73">
        <v>9.7980753752167152E-3</v>
      </c>
      <c r="O77" s="73">
        <v>9.595342456129639E-3</v>
      </c>
      <c r="P77" s="73">
        <v>9.6851315854474592E-3</v>
      </c>
      <c r="Q77" s="73">
        <v>9.3412734177269387E-3</v>
      </c>
      <c r="R77" s="73">
        <v>9.3698766931017488E-3</v>
      </c>
      <c r="S77" s="73">
        <v>1.005380655193298E-2</v>
      </c>
      <c r="T77" s="73">
        <v>9.6164488840063938E-3</v>
      </c>
      <c r="U77" s="73">
        <v>8.6388617065576104E-3</v>
      </c>
      <c r="V77" s="73">
        <v>8.8526676972433306E-3</v>
      </c>
      <c r="W77" s="73">
        <v>8.5750553373510688E-3</v>
      </c>
      <c r="X77" s="73">
        <v>8.6278422586975323E-3</v>
      </c>
      <c r="Y77" s="73">
        <v>8.6283794325792435E-3</v>
      </c>
      <c r="Z77" s="73">
        <v>8.6606117766436716E-3</v>
      </c>
      <c r="AA77" s="73">
        <v>8.7223450706129489E-3</v>
      </c>
      <c r="AB77" s="73">
        <v>8.7724434006840133E-3</v>
      </c>
      <c r="AC77" s="73">
        <v>8.7947759315249591E-3</v>
      </c>
      <c r="AD77" s="101">
        <v>8.7764241656857721E-3</v>
      </c>
      <c r="AE77" s="101">
        <v>8.7871802548322338E-3</v>
      </c>
      <c r="AF77" s="101">
        <v>8.5226310120901597E-3</v>
      </c>
      <c r="AG77" s="101">
        <v>8.547389223086661E-3</v>
      </c>
      <c r="AH77" s="101">
        <v>8.5599463159464501E-3</v>
      </c>
      <c r="AI77" s="101">
        <v>8.6870293059227183E-3</v>
      </c>
      <c r="AJ77" s="101">
        <v>8.6748363034848813E-3</v>
      </c>
      <c r="AK77" s="101">
        <v>8.6634111731374395E-3</v>
      </c>
      <c r="AL77" s="101">
        <v>8.6445488770417831E-3</v>
      </c>
      <c r="AM77" s="101">
        <v>8.3673226917966356E-3</v>
      </c>
      <c r="AN77" s="101">
        <v>8.445497219804244E-3</v>
      </c>
      <c r="AO77" s="101">
        <v>8.4157613019719361E-3</v>
      </c>
      <c r="AP77" s="101">
        <v>8.4204366225401287E-3</v>
      </c>
      <c r="AQ77" s="101">
        <v>8.4217970674000976E-3</v>
      </c>
      <c r="AR77" s="101">
        <v>8.3876051229651669E-3</v>
      </c>
      <c r="AS77" s="101">
        <v>8.3802800034771217E-3</v>
      </c>
      <c r="AT77" s="101">
        <v>8.3750362255495189E-3</v>
      </c>
      <c r="AU77" s="101">
        <v>8.3366446585350085E-3</v>
      </c>
      <c r="AV77" s="101">
        <v>8.3558851528258756E-3</v>
      </c>
      <c r="AW77" s="101">
        <v>8.3560429099994709E-3</v>
      </c>
      <c r="AX77" s="101">
        <v>8.2862191993577639E-3</v>
      </c>
      <c r="AY77" s="101">
        <v>8.2586492594514827E-3</v>
      </c>
      <c r="AZ77" s="101">
        <v>8.26872155727542E-3</v>
      </c>
      <c r="BA77" s="101">
        <v>8.2212408711837808E-3</v>
      </c>
      <c r="BB77" s="101">
        <v>8.185767855318318E-3</v>
      </c>
      <c r="BC77" s="73">
        <v>7.0797317522562127E-3</v>
      </c>
      <c r="BD77" s="73">
        <v>7.0511481041256223E-3</v>
      </c>
      <c r="BE77" s="73">
        <v>7.010935281733896E-3</v>
      </c>
      <c r="BF77" s="73">
        <v>7.0099900455968724E-3</v>
      </c>
      <c r="BG77" s="73">
        <v>6.9629549228616364E-3</v>
      </c>
      <c r="BH77" s="73">
        <v>6.9492434613041554E-3</v>
      </c>
      <c r="BI77" s="73">
        <v>7.3921594129998346E-3</v>
      </c>
      <c r="BJ77" s="73">
        <v>7.2887968250060125E-3</v>
      </c>
      <c r="BK77" s="73">
        <v>7.3371982364028839E-3</v>
      </c>
      <c r="BL77" s="73"/>
      <c r="BM77" s="73"/>
      <c r="BN77" s="73"/>
    </row>
    <row r="78" spans="1:66" ht="21">
      <c r="A78" s="27" t="s">
        <v>55</v>
      </c>
      <c r="B78" s="72">
        <v>2.6574333268767878E-2</v>
      </c>
      <c r="C78" s="72">
        <v>2.6532969801053883E-2</v>
      </c>
      <c r="D78" s="72">
        <v>2.7105757046470724E-2</v>
      </c>
      <c r="E78" s="72">
        <v>2.7098885719999199E-2</v>
      </c>
      <c r="F78" s="72">
        <v>2.6909324657255894E-2</v>
      </c>
      <c r="G78" s="73">
        <v>2.7197529751173913E-2</v>
      </c>
      <c r="H78" s="73">
        <v>2.742381846141996E-2</v>
      </c>
      <c r="I78" s="73">
        <v>2.7497913300241511E-2</v>
      </c>
      <c r="J78" s="73">
        <v>2.7120089099682321E-2</v>
      </c>
      <c r="K78" s="73">
        <v>2.7161452162662244E-2</v>
      </c>
      <c r="L78" s="73">
        <v>2.7421299922813589E-2</v>
      </c>
      <c r="M78" s="73">
        <v>2.7357585861436471E-2</v>
      </c>
      <c r="N78" s="73">
        <v>2.7681692674591023E-2</v>
      </c>
      <c r="O78" s="73">
        <v>2.6647324872697314E-2</v>
      </c>
      <c r="P78" s="73">
        <v>2.6789762070675335E-2</v>
      </c>
      <c r="Q78" s="73">
        <v>2.68708038806783E-2</v>
      </c>
      <c r="R78" s="73">
        <v>2.6981939924968251E-2</v>
      </c>
      <c r="S78" s="73">
        <v>2.6966845720955136E-2</v>
      </c>
      <c r="T78" s="73">
        <v>2.7172169449019585E-2</v>
      </c>
      <c r="U78" s="73">
        <v>2.1197468892447918E-2</v>
      </c>
      <c r="V78" s="73">
        <v>2.1170032335009571E-2</v>
      </c>
      <c r="W78" s="73">
        <v>2.555383990563935E-2</v>
      </c>
      <c r="X78" s="73">
        <v>2.0626125233522905E-2</v>
      </c>
      <c r="Y78" s="73">
        <v>2.0682783132702772E-2</v>
      </c>
      <c r="Z78" s="73">
        <v>2.0762313163810449E-2</v>
      </c>
      <c r="AA78" s="73">
        <v>2.0799884187338778E-2</v>
      </c>
      <c r="AB78" s="73">
        <v>2.0873431356847154E-2</v>
      </c>
      <c r="AC78" s="73">
        <v>2.0927886072140391E-2</v>
      </c>
      <c r="AD78" s="101">
        <v>2.0921891468783014E-2</v>
      </c>
      <c r="AE78" s="101">
        <v>2.1027135095329975E-2</v>
      </c>
      <c r="AF78" s="101">
        <v>2.0882010849237027E-2</v>
      </c>
      <c r="AG78" s="101">
        <v>2.1033943377341813E-2</v>
      </c>
      <c r="AH78" s="101">
        <v>2.1155685647481756E-2</v>
      </c>
      <c r="AI78" s="101">
        <v>2.1718314605470513E-2</v>
      </c>
      <c r="AJ78" s="101">
        <v>2.1931572166052651E-2</v>
      </c>
      <c r="AK78" s="101">
        <v>2.2070084475552428E-2</v>
      </c>
      <c r="AL78" s="101">
        <v>2.2183852511928427E-2</v>
      </c>
      <c r="AM78" s="101">
        <v>2.1867604540231091E-2</v>
      </c>
      <c r="AN78" s="101">
        <v>2.2111448525945831E-2</v>
      </c>
      <c r="AO78" s="101">
        <v>2.2016834609436112E-2</v>
      </c>
      <c r="AP78" s="101">
        <v>2.2310158389806541E-2</v>
      </c>
      <c r="AQ78" s="101">
        <v>2.2414413498288165E-2</v>
      </c>
      <c r="AR78" s="101">
        <v>2.2490110271379843E-2</v>
      </c>
      <c r="AS78" s="101">
        <v>2.2491559366612412E-2</v>
      </c>
      <c r="AT78" s="101">
        <v>2.2500150698211947E-2</v>
      </c>
      <c r="AU78" s="101">
        <v>2.2580769269059223E-2</v>
      </c>
      <c r="AV78" s="101">
        <v>2.2729504707835049E-2</v>
      </c>
      <c r="AW78" s="101">
        <v>2.2748725153796563E-2</v>
      </c>
      <c r="AX78" s="101">
        <v>2.2852123851456879E-2</v>
      </c>
      <c r="AY78" s="101">
        <v>2.2892375576839215E-2</v>
      </c>
      <c r="AZ78" s="101">
        <v>2.2891346370680781E-2</v>
      </c>
      <c r="BA78" s="101">
        <v>2.2958235736251643E-2</v>
      </c>
      <c r="BB78" s="101">
        <v>2.3003115741818923E-2</v>
      </c>
      <c r="BC78" s="73">
        <v>1.8177256288295005E-2</v>
      </c>
      <c r="BD78" s="73">
        <v>1.8158345159190379E-2</v>
      </c>
      <c r="BE78" s="73">
        <v>1.8131847620713997E-2</v>
      </c>
      <c r="BF78" s="73">
        <v>1.8132742406387892E-2</v>
      </c>
      <c r="BG78" s="73">
        <v>1.8213623821297445E-2</v>
      </c>
      <c r="BH78" s="73">
        <v>1.8319935984761518E-2</v>
      </c>
      <c r="BI78" s="73">
        <v>1.967683835127464E-2</v>
      </c>
      <c r="BJ78" s="73">
        <v>1.9955748979170993E-2</v>
      </c>
      <c r="BK78" s="73">
        <v>2.0026918916614785E-2</v>
      </c>
      <c r="BL78" s="73"/>
      <c r="BM78" s="73"/>
      <c r="BN78" s="73"/>
    </row>
    <row r="79" spans="1:66" ht="21">
      <c r="A79" s="27" t="s">
        <v>60</v>
      </c>
      <c r="B79" s="72">
        <v>3.6293823632600882E-3</v>
      </c>
      <c r="C79" s="72">
        <v>3.5404062170705966E-3</v>
      </c>
      <c r="D79" s="72">
        <v>3.5841598443313869E-3</v>
      </c>
      <c r="E79" s="72">
        <v>3.6071914846183325E-3</v>
      </c>
      <c r="F79" s="72">
        <v>3.6064499435470385E-3</v>
      </c>
      <c r="G79" s="73">
        <v>3.6330890575781158E-3</v>
      </c>
      <c r="H79" s="73">
        <v>3.6148140737738707E-3</v>
      </c>
      <c r="I79" s="73">
        <v>3.6210724980254199E-3</v>
      </c>
      <c r="J79" s="73">
        <v>3.2700869484896594E-3</v>
      </c>
      <c r="K79" s="73">
        <v>3.2613817849082632E-3</v>
      </c>
      <c r="L79" s="73">
        <v>3.2444793181148745E-3</v>
      </c>
      <c r="M79" s="73">
        <v>3.2143922967813186E-3</v>
      </c>
      <c r="N79" s="73">
        <v>3.1949559239033134E-3</v>
      </c>
      <c r="O79" s="73">
        <v>3.1097758117895279E-3</v>
      </c>
      <c r="P79" s="73">
        <v>3.0874055821561034E-3</v>
      </c>
      <c r="Q79" s="73">
        <v>3.0620587221762453E-3</v>
      </c>
      <c r="R79" s="73">
        <v>3.0657478050286646E-3</v>
      </c>
      <c r="S79" s="73">
        <v>3.1166047814534482E-3</v>
      </c>
      <c r="T79" s="73">
        <v>3.0884213301266214E-3</v>
      </c>
      <c r="U79" s="73">
        <v>5.4703964110048055E-3</v>
      </c>
      <c r="V79" s="73">
        <v>5.1199920943020283E-3</v>
      </c>
      <c r="W79" s="73">
        <v>5.0752163988165002E-3</v>
      </c>
      <c r="X79" s="73">
        <v>5.1508598224031419E-3</v>
      </c>
      <c r="Y79" s="73">
        <v>5.1365132930863274E-3</v>
      </c>
      <c r="Z79" s="73">
        <v>5.0823183043069917E-3</v>
      </c>
      <c r="AA79" s="73">
        <v>5.0655952757241735E-3</v>
      </c>
      <c r="AB79" s="73">
        <v>5.0659549746007275E-3</v>
      </c>
      <c r="AC79" s="73">
        <v>5.037521681907982E-3</v>
      </c>
      <c r="AD79" s="101">
        <v>5.0223122950287906E-3</v>
      </c>
      <c r="AE79" s="101">
        <v>5.0107503074652126E-3</v>
      </c>
      <c r="AF79" s="101">
        <v>4.8649818100389396E-3</v>
      </c>
      <c r="AG79" s="101">
        <v>4.8465641190032068E-3</v>
      </c>
      <c r="AH79" s="101">
        <v>4.8562067870148327E-3</v>
      </c>
      <c r="AI79" s="101">
        <v>4.9973055128863866E-3</v>
      </c>
      <c r="AJ79" s="101">
        <v>5.015273822503075E-3</v>
      </c>
      <c r="AK79" s="101">
        <v>5.0020932520775914E-3</v>
      </c>
      <c r="AL79" s="101">
        <v>5.0211932876875363E-3</v>
      </c>
      <c r="AM79" s="101">
        <v>4.9810540239867305E-3</v>
      </c>
      <c r="AN79" s="101">
        <v>4.9342400127901061E-3</v>
      </c>
      <c r="AO79" s="101">
        <v>4.9492223939516383E-3</v>
      </c>
      <c r="AP79" s="101">
        <v>4.9737203811544709E-3</v>
      </c>
      <c r="AQ79" s="101">
        <v>5.0025718999056413E-3</v>
      </c>
      <c r="AR79" s="101">
        <v>4.9904311303783566E-3</v>
      </c>
      <c r="AS79" s="101">
        <v>4.9903068984464057E-3</v>
      </c>
      <c r="AT79" s="101">
        <v>4.9340544556639313E-3</v>
      </c>
      <c r="AU79" s="101">
        <v>4.8921946689189626E-3</v>
      </c>
      <c r="AV79" s="101">
        <v>4.8481396469064984E-3</v>
      </c>
      <c r="AW79" s="101">
        <v>4.8352265066100349E-3</v>
      </c>
      <c r="AX79" s="101">
        <v>4.8110661054804925E-3</v>
      </c>
      <c r="AY79" s="101">
        <v>4.7903880769815587E-3</v>
      </c>
      <c r="AZ79" s="101">
        <v>4.7889762912726947E-3</v>
      </c>
      <c r="BA79" s="101">
        <v>4.7504233851391698E-3</v>
      </c>
      <c r="BB79" s="101">
        <v>4.7059767050530391E-3</v>
      </c>
      <c r="BC79" s="73">
        <v>6.6129905280019529E-3</v>
      </c>
      <c r="BD79" s="73">
        <v>6.6110614463145752E-3</v>
      </c>
      <c r="BE79" s="73">
        <v>6.5780635037033606E-3</v>
      </c>
      <c r="BF79" s="73">
        <v>6.5450011507258501E-3</v>
      </c>
      <c r="BG79" s="73">
        <v>6.5146615542616589E-3</v>
      </c>
      <c r="BH79" s="73">
        <v>6.477484218619713E-3</v>
      </c>
      <c r="BI79" s="73">
        <v>6.1792776363314202E-3</v>
      </c>
      <c r="BJ79" s="73">
        <v>6.1512857559714047E-3</v>
      </c>
      <c r="BK79" s="73">
        <v>6.1149501218987932E-3</v>
      </c>
      <c r="BL79" s="73"/>
      <c r="BM79" s="73"/>
      <c r="BN79" s="73"/>
    </row>
    <row r="80" spans="1:66" ht="21">
      <c r="A80" s="27" t="s">
        <v>48</v>
      </c>
      <c r="B80" s="72">
        <v>0.1844016961957389</v>
      </c>
      <c r="C80" s="72">
        <v>0.1874376550621368</v>
      </c>
      <c r="D80" s="72">
        <v>0.18406528449563789</v>
      </c>
      <c r="E80" s="72">
        <v>0.18396650955524954</v>
      </c>
      <c r="F80" s="72">
        <v>0.18264689097808001</v>
      </c>
      <c r="G80" s="73">
        <v>0.18215969675731783</v>
      </c>
      <c r="H80" s="73">
        <v>0.18104645356897403</v>
      </c>
      <c r="I80" s="73">
        <v>0.18092403445978045</v>
      </c>
      <c r="J80" s="73">
        <v>0.16573210860158255</v>
      </c>
      <c r="K80" s="73">
        <v>0.16584320562589169</v>
      </c>
      <c r="L80" s="73">
        <v>0.16553556962815841</v>
      </c>
      <c r="M80" s="73">
        <v>0.16447622056987449</v>
      </c>
      <c r="N80" s="73">
        <v>0.16393276561457915</v>
      </c>
      <c r="O80" s="73">
        <v>0.14805109870184996</v>
      </c>
      <c r="P80" s="73">
        <v>0.1482934558006784</v>
      </c>
      <c r="Q80" s="73">
        <v>0.14829011974595335</v>
      </c>
      <c r="R80" s="73">
        <v>0.14844945958981015</v>
      </c>
      <c r="S80" s="73">
        <v>0.15922607984101808</v>
      </c>
      <c r="T80" s="73">
        <v>0.149247129563885</v>
      </c>
      <c r="U80" s="73">
        <v>0.13333874238865068</v>
      </c>
      <c r="V80" s="73">
        <v>0.13217693894861918</v>
      </c>
      <c r="W80" s="73">
        <v>0.13086910556666406</v>
      </c>
      <c r="X80" s="73">
        <v>0.12928154057575117</v>
      </c>
      <c r="Y80" s="73">
        <v>0.12911741734696375</v>
      </c>
      <c r="Z80" s="73">
        <v>0.1292322146647519</v>
      </c>
      <c r="AA80" s="73">
        <v>0.12950341690569611</v>
      </c>
      <c r="AB80" s="73">
        <v>0.12988740344651267</v>
      </c>
      <c r="AC80" s="73">
        <v>0.12999287656259306</v>
      </c>
      <c r="AD80" s="101">
        <v>0.12967783701274949</v>
      </c>
      <c r="AE80" s="101">
        <v>0.12983215119065261</v>
      </c>
      <c r="AF80" s="101">
        <v>0.14027516459516029</v>
      </c>
      <c r="AG80" s="101">
        <v>0.14022319220269866</v>
      </c>
      <c r="AH80" s="101">
        <v>0.14032771942085318</v>
      </c>
      <c r="AI80" s="101">
        <v>0.13213441908384876</v>
      </c>
      <c r="AJ80" s="101">
        <v>0.13278194372256374</v>
      </c>
      <c r="AK80" s="101">
        <v>0.13335293372993184</v>
      </c>
      <c r="AL80" s="101">
        <v>0.13311324440327904</v>
      </c>
      <c r="AM80" s="101">
        <v>0.13329588083616262</v>
      </c>
      <c r="AN80" s="101">
        <v>0.1335615963153596</v>
      </c>
      <c r="AO80" s="101">
        <v>0.13290813281847633</v>
      </c>
      <c r="AP80" s="101">
        <v>0.13413708413735123</v>
      </c>
      <c r="AQ80" s="101">
        <v>0.1348294485903393</v>
      </c>
      <c r="AR80" s="101">
        <v>0.13556735855814836</v>
      </c>
      <c r="AS80" s="101">
        <v>0.13579992205717026</v>
      </c>
      <c r="AT80" s="101">
        <v>0.13651076694594311</v>
      </c>
      <c r="AU80" s="101">
        <v>0.13727378833128492</v>
      </c>
      <c r="AV80" s="101">
        <v>0.13791903113299525</v>
      </c>
      <c r="AW80" s="101">
        <v>0.13858632861768344</v>
      </c>
      <c r="AX80" s="101">
        <v>0.13848060977075249</v>
      </c>
      <c r="AY80" s="101">
        <v>0.13869550442839615</v>
      </c>
      <c r="AZ80" s="101">
        <v>0.13846558090497882</v>
      </c>
      <c r="BA80" s="101">
        <v>0.13905587350926546</v>
      </c>
      <c r="BB80" s="101">
        <v>0.13897207986055221</v>
      </c>
      <c r="BC80" s="73">
        <v>0.20619416115348024</v>
      </c>
      <c r="BD80" s="73">
        <v>0.2063254870196301</v>
      </c>
      <c r="BE80" s="73">
        <v>0.20639190741270777</v>
      </c>
      <c r="BF80" s="73">
        <v>0.20568386726543855</v>
      </c>
      <c r="BG80" s="73">
        <v>0.20516345312056816</v>
      </c>
      <c r="BH80" s="73">
        <v>0.20469882912385054</v>
      </c>
      <c r="BI80" s="73">
        <v>0.2189680986366902</v>
      </c>
      <c r="BJ80" s="73">
        <v>0.21754343320385786</v>
      </c>
      <c r="BK80" s="73">
        <v>0.21535713875731988</v>
      </c>
      <c r="BL80" s="73"/>
      <c r="BM80" s="73"/>
      <c r="BN80" s="73"/>
    </row>
    <row r="81" spans="1:66" ht="21">
      <c r="A81" s="27" t="s">
        <v>54</v>
      </c>
      <c r="B81" s="72">
        <v>2.8562361621597553E-2</v>
      </c>
      <c r="C81" s="72">
        <v>2.785939484311796E-2</v>
      </c>
      <c r="D81" s="72">
        <v>2.8235375413899939E-2</v>
      </c>
      <c r="E81" s="72">
        <v>2.8268848784433902E-2</v>
      </c>
      <c r="F81" s="72">
        <v>2.8390552533699681E-2</v>
      </c>
      <c r="G81" s="73">
        <v>2.8453964311031223E-2</v>
      </c>
      <c r="H81" s="73">
        <v>2.8672086997390541E-2</v>
      </c>
      <c r="I81" s="73">
        <v>2.8647413919208806E-2</v>
      </c>
      <c r="J81" s="73">
        <v>3.0451641371115064E-2</v>
      </c>
      <c r="K81" s="73">
        <v>3.0436627183921653E-2</v>
      </c>
      <c r="L81" s="73">
        <v>3.0373894075463512E-2</v>
      </c>
      <c r="M81" s="73">
        <v>3.0517977818850447E-2</v>
      </c>
      <c r="N81" s="73">
        <v>3.0332564208853992E-2</v>
      </c>
      <c r="O81" s="73">
        <v>2.8584991679251746E-2</v>
      </c>
      <c r="P81" s="73">
        <v>2.8395554785577828E-2</v>
      </c>
      <c r="Q81" s="73">
        <v>2.8395809881185612E-2</v>
      </c>
      <c r="R81" s="73">
        <v>2.8481805925819344E-2</v>
      </c>
      <c r="S81" s="73">
        <v>2.8743300952482481E-2</v>
      </c>
      <c r="T81" s="73">
        <v>2.7893753685406628E-2</v>
      </c>
      <c r="U81" s="73">
        <v>2.137001892475613E-2</v>
      </c>
      <c r="V81" s="73">
        <v>2.1326403007109224E-2</v>
      </c>
      <c r="W81" s="73">
        <v>2.0586885018418967E-2</v>
      </c>
      <c r="X81" s="73">
        <v>2.6160915965457842E-2</v>
      </c>
      <c r="Y81" s="73">
        <v>2.6114216724078702E-2</v>
      </c>
      <c r="Z81" s="73">
        <v>2.6093788345335864E-2</v>
      </c>
      <c r="AA81" s="73">
        <v>2.6018773667289951E-2</v>
      </c>
      <c r="AB81" s="73">
        <v>2.5909107249078005E-2</v>
      </c>
      <c r="AC81" s="73">
        <v>2.5862466817205592E-2</v>
      </c>
      <c r="AD81" s="101">
        <v>2.6203425480892141E-2</v>
      </c>
      <c r="AE81" s="101">
        <v>2.6157343450398652E-2</v>
      </c>
      <c r="AF81" s="101">
        <v>2.5707883568204633E-2</v>
      </c>
      <c r="AG81" s="101">
        <v>2.5650961147299457E-2</v>
      </c>
      <c r="AH81" s="101">
        <v>2.5632119905927349E-2</v>
      </c>
      <c r="AI81" s="101">
        <v>2.4804518216820729E-2</v>
      </c>
      <c r="AJ81" s="101">
        <v>2.4476368559436145E-2</v>
      </c>
      <c r="AK81" s="101">
        <v>2.440187117927755E-2</v>
      </c>
      <c r="AL81" s="101">
        <v>2.4223886678112382E-2</v>
      </c>
      <c r="AM81" s="101">
        <v>2.3741953611212323E-2</v>
      </c>
      <c r="AN81" s="101">
        <v>2.3499851364765637E-2</v>
      </c>
      <c r="AO81" s="101">
        <v>2.3194875523783718E-2</v>
      </c>
      <c r="AP81" s="101">
        <v>2.3172057785152207E-2</v>
      </c>
      <c r="AQ81" s="101">
        <v>2.300827116541105E-2</v>
      </c>
      <c r="AR81" s="101">
        <v>2.2916970849186598E-2</v>
      </c>
      <c r="AS81" s="101">
        <v>2.277976201935443E-2</v>
      </c>
      <c r="AT81" s="101">
        <v>2.2749088999783479E-2</v>
      </c>
      <c r="AU81" s="101">
        <v>2.2618895336927021E-2</v>
      </c>
      <c r="AV81" s="101">
        <v>2.2458278615084988E-2</v>
      </c>
      <c r="AW81" s="101">
        <v>2.2260663708682106E-2</v>
      </c>
      <c r="AX81" s="101">
        <v>2.2219432058937002E-2</v>
      </c>
      <c r="AY81" s="101">
        <v>2.2220298644542304E-2</v>
      </c>
      <c r="AZ81" s="101">
        <v>2.2219957265690097E-2</v>
      </c>
      <c r="BA81" s="101">
        <v>2.2141399747799696E-2</v>
      </c>
      <c r="BB81" s="101">
        <v>2.2148831505915591E-2</v>
      </c>
      <c r="BC81" s="73">
        <v>4.2040837878665985E-2</v>
      </c>
      <c r="BD81" s="73">
        <v>4.1954218963376914E-2</v>
      </c>
      <c r="BE81" s="73">
        <v>4.2019087694694673E-2</v>
      </c>
      <c r="BF81" s="73">
        <v>4.1859349128664028E-2</v>
      </c>
      <c r="BG81" s="73">
        <v>4.1586467735035014E-2</v>
      </c>
      <c r="BH81" s="73">
        <v>4.1072482188758891E-2</v>
      </c>
      <c r="BI81" s="73">
        <v>3.2219799100639469E-2</v>
      </c>
      <c r="BJ81" s="73">
        <v>3.2442810044711355E-2</v>
      </c>
      <c r="BK81" s="73">
        <v>3.2335377929455428E-2</v>
      </c>
      <c r="BL81" s="73"/>
      <c r="BM81" s="73"/>
      <c r="BN81" s="73"/>
    </row>
    <row r="82" spans="1:66" ht="21">
      <c r="A82" s="27" t="s">
        <v>52</v>
      </c>
      <c r="B82" s="72">
        <v>8.163403230642784E-3</v>
      </c>
      <c r="C82" s="72">
        <v>7.9022080737423984E-3</v>
      </c>
      <c r="D82" s="72">
        <v>8.0062335676925472E-3</v>
      </c>
      <c r="E82" s="72">
        <v>8.0450751357292998E-3</v>
      </c>
      <c r="F82" s="72">
        <v>8.0211029083058685E-3</v>
      </c>
      <c r="G82" s="73">
        <v>7.9788785049190666E-3</v>
      </c>
      <c r="H82" s="73">
        <v>7.877769271143675E-3</v>
      </c>
      <c r="I82" s="73">
        <v>7.8068414881935456E-3</v>
      </c>
      <c r="J82" s="73">
        <v>8.8948369021304638E-3</v>
      </c>
      <c r="K82" s="73">
        <v>8.8949821649991281E-3</v>
      </c>
      <c r="L82" s="73">
        <v>8.8174303642750973E-3</v>
      </c>
      <c r="M82" s="73">
        <v>8.3708028556504967E-3</v>
      </c>
      <c r="N82" s="73">
        <v>8.2597638220578608E-3</v>
      </c>
      <c r="O82" s="73">
        <v>7.4956659714335303E-3</v>
      </c>
      <c r="P82" s="73">
        <v>7.4983069218182968E-3</v>
      </c>
      <c r="Q82" s="73">
        <v>7.528764155164948E-3</v>
      </c>
      <c r="R82" s="73">
        <v>7.5325876220292982E-3</v>
      </c>
      <c r="S82" s="73">
        <v>7.9833095999013275E-3</v>
      </c>
      <c r="T82" s="73">
        <v>7.7542480366585235E-3</v>
      </c>
      <c r="U82" s="73">
        <v>3.3678275801088182E-2</v>
      </c>
      <c r="V82" s="73">
        <v>3.0740103698877592E-2</v>
      </c>
      <c r="W82" s="73">
        <v>3.2211682189429047E-2</v>
      </c>
      <c r="X82" s="73">
        <v>3.2077570400260096E-2</v>
      </c>
      <c r="Y82" s="73">
        <v>3.2039855390782725E-2</v>
      </c>
      <c r="Z82" s="73">
        <v>3.1985114957785027E-2</v>
      </c>
      <c r="AA82" s="73">
        <v>3.1969771500801387E-2</v>
      </c>
      <c r="AB82" s="73">
        <v>3.1971195688230224E-2</v>
      </c>
      <c r="AC82" s="73">
        <v>3.1939879158861761E-2</v>
      </c>
      <c r="AD82" s="101">
        <v>3.1632985940533237E-2</v>
      </c>
      <c r="AE82" s="101">
        <v>3.1547026931184538E-2</v>
      </c>
      <c r="AF82" s="101">
        <v>3.0396564227011633E-2</v>
      </c>
      <c r="AG82" s="101">
        <v>3.0311627832626323E-2</v>
      </c>
      <c r="AH82" s="101">
        <v>3.0122549985174687E-2</v>
      </c>
      <c r="AI82" s="101">
        <v>3.2766675061082148E-2</v>
      </c>
      <c r="AJ82" s="101">
        <v>3.2604645092123338E-2</v>
      </c>
      <c r="AK82" s="101">
        <v>3.2433180457836351E-2</v>
      </c>
      <c r="AL82" s="101">
        <v>3.2324258910029671E-2</v>
      </c>
      <c r="AM82" s="101">
        <v>3.2634905892853908E-2</v>
      </c>
      <c r="AN82" s="101">
        <v>3.2223503125685483E-2</v>
      </c>
      <c r="AO82" s="101">
        <v>3.2373138300910161E-2</v>
      </c>
      <c r="AP82" s="101">
        <v>3.3208752446620485E-2</v>
      </c>
      <c r="AQ82" s="101">
        <v>3.3174430466330035E-2</v>
      </c>
      <c r="AR82" s="101">
        <v>3.3142746602281191E-2</v>
      </c>
      <c r="AS82" s="101">
        <v>3.3106099501555568E-2</v>
      </c>
      <c r="AT82" s="101">
        <v>3.3243260252533921E-2</v>
      </c>
      <c r="AU82" s="101">
        <v>3.3140304339216192E-2</v>
      </c>
      <c r="AV82" s="101">
        <v>3.2953836628063768E-2</v>
      </c>
      <c r="AW82" s="101">
        <v>3.2989736211871797E-2</v>
      </c>
      <c r="AX82" s="101">
        <v>3.2749448228798272E-2</v>
      </c>
      <c r="AY82" s="101">
        <v>3.2656411007681019E-2</v>
      </c>
      <c r="AZ82" s="101">
        <v>3.2673592239538189E-2</v>
      </c>
      <c r="BA82" s="101">
        <v>3.2568881472107944E-2</v>
      </c>
      <c r="BB82" s="101">
        <v>3.219639445132054E-2</v>
      </c>
      <c r="BC82" s="73">
        <v>1.8032406089534735E-2</v>
      </c>
      <c r="BD82" s="73">
        <v>1.8060343583946113E-2</v>
      </c>
      <c r="BE82" s="73">
        <v>1.8074724974044103E-2</v>
      </c>
      <c r="BF82" s="73">
        <v>1.8112462659138795E-2</v>
      </c>
      <c r="BG82" s="73">
        <v>1.8279072171794818E-2</v>
      </c>
      <c r="BH82" s="73">
        <v>1.8703953317593596E-2</v>
      </c>
      <c r="BI82" s="73">
        <v>2.0048405907791333E-2</v>
      </c>
      <c r="BJ82" s="73">
        <v>2.0034519656643424E-2</v>
      </c>
      <c r="BK82" s="73">
        <v>2.0084799112411816E-2</v>
      </c>
      <c r="BL82" s="73"/>
      <c r="BM82" s="73"/>
      <c r="BN82" s="73"/>
    </row>
    <row r="83" spans="1:66" ht="21">
      <c r="A83" s="27" t="s">
        <v>49</v>
      </c>
      <c r="B83" s="72">
        <v>7.1919084563082492E-2</v>
      </c>
      <c r="C83" s="72">
        <v>7.0715689419414085E-2</v>
      </c>
      <c r="D83" s="72">
        <v>7.1658227631247726E-2</v>
      </c>
      <c r="E83" s="72">
        <v>7.1302085691744607E-2</v>
      </c>
      <c r="F83" s="72">
        <v>7.1063905759443144E-2</v>
      </c>
      <c r="G83" s="73">
        <v>7.1436983744213617E-2</v>
      </c>
      <c r="H83" s="73">
        <v>7.1723477908340827E-2</v>
      </c>
      <c r="I83" s="73">
        <v>7.1855357573395395E-2</v>
      </c>
      <c r="J83" s="73">
        <v>7.1341395424906057E-2</v>
      </c>
      <c r="K83" s="73">
        <v>7.1433585990967649E-2</v>
      </c>
      <c r="L83" s="73">
        <v>7.1429010013621203E-2</v>
      </c>
      <c r="M83" s="73">
        <v>7.1908968815809063E-2</v>
      </c>
      <c r="N83" s="73">
        <v>7.1884053305700191E-2</v>
      </c>
      <c r="O83" s="73">
        <v>7.4242365616578584E-2</v>
      </c>
      <c r="P83" s="73">
        <v>7.4173784756460956E-2</v>
      </c>
      <c r="Q83" s="73">
        <v>7.4305331450152751E-2</v>
      </c>
      <c r="R83" s="73">
        <v>7.4648726263670404E-2</v>
      </c>
      <c r="S83" s="73">
        <v>6.9983017141511061E-2</v>
      </c>
      <c r="T83" s="73">
        <v>7.381350009440979E-2</v>
      </c>
      <c r="U83" s="73">
        <v>5.7534242667446889E-2</v>
      </c>
      <c r="V83" s="73">
        <v>5.7637193335175786E-2</v>
      </c>
      <c r="W83" s="73">
        <v>7.393782667125777E-2</v>
      </c>
      <c r="X83" s="73">
        <v>7.7596555709495196E-2</v>
      </c>
      <c r="Y83" s="73">
        <v>7.7533960377834277E-2</v>
      </c>
      <c r="Z83" s="73">
        <v>7.7399987624539812E-2</v>
      </c>
      <c r="AA83" s="73">
        <v>7.7272483638857997E-2</v>
      </c>
      <c r="AB83" s="73">
        <v>7.7128200037489186E-2</v>
      </c>
      <c r="AC83" s="73">
        <v>7.7007735032603178E-2</v>
      </c>
      <c r="AD83" s="101">
        <v>7.8721677540937812E-2</v>
      </c>
      <c r="AE83" s="101">
        <v>7.8574234442047988E-2</v>
      </c>
      <c r="AF83" s="101">
        <v>7.866870448894378E-2</v>
      </c>
      <c r="AG83" s="101">
        <v>7.8556252318515762E-2</v>
      </c>
      <c r="AH83" s="101">
        <v>7.8436631434293844E-2</v>
      </c>
      <c r="AI83" s="101">
        <v>7.9881734336735163E-2</v>
      </c>
      <c r="AJ83" s="101">
        <v>7.9848149687325856E-2</v>
      </c>
      <c r="AK83" s="101">
        <v>7.9853357273231132E-2</v>
      </c>
      <c r="AL83" s="101">
        <v>7.9891073150158962E-2</v>
      </c>
      <c r="AM83" s="101">
        <v>7.9657585663059235E-2</v>
      </c>
      <c r="AN83" s="101">
        <v>7.9511493424968355E-2</v>
      </c>
      <c r="AO83" s="101">
        <v>7.9113770215681625E-2</v>
      </c>
      <c r="AP83" s="101">
        <v>7.9782988044922953E-2</v>
      </c>
      <c r="AQ83" s="101">
        <v>7.9889560031655246E-2</v>
      </c>
      <c r="AR83" s="101">
        <v>8.0082712031917053E-2</v>
      </c>
      <c r="AS83" s="101">
        <v>8.0111765014485137E-2</v>
      </c>
      <c r="AT83" s="101">
        <v>8.0145623684967582E-2</v>
      </c>
      <c r="AU83" s="101">
        <v>8.0361550995568007E-2</v>
      </c>
      <c r="AV83" s="101">
        <v>8.0700345472750248E-2</v>
      </c>
      <c r="AW83" s="101">
        <v>8.0449360187262481E-2</v>
      </c>
      <c r="AX83" s="101">
        <v>8.0502332757802039E-2</v>
      </c>
      <c r="AY83" s="101">
        <v>8.0608159942008858E-2</v>
      </c>
      <c r="AZ83" s="101">
        <v>8.0567448185447282E-2</v>
      </c>
      <c r="BA83" s="101">
        <v>8.0603814945074501E-2</v>
      </c>
      <c r="BB83" s="101">
        <v>8.1193402306403109E-2</v>
      </c>
      <c r="BC83" s="73">
        <v>0.11623064068744332</v>
      </c>
      <c r="BD83" s="73">
        <v>0.11639641749535455</v>
      </c>
      <c r="BE83" s="73">
        <v>0.11676209063232756</v>
      </c>
      <c r="BF83" s="73">
        <v>2.1666243691187454E-3</v>
      </c>
      <c r="BG83" s="73">
        <v>0.11684839316365184</v>
      </c>
      <c r="BH83" s="73">
        <v>0.11588389330421671</v>
      </c>
      <c r="BI83" s="73">
        <v>0.10835622095727544</v>
      </c>
      <c r="BJ83" s="73">
        <v>0.10642033700896494</v>
      </c>
      <c r="BK83" s="73">
        <v>0.10717238899933521</v>
      </c>
      <c r="BL83" s="73"/>
      <c r="BM83" s="73"/>
      <c r="BN83" s="73"/>
    </row>
    <row r="84" spans="1:66" ht="21">
      <c r="A84" s="28" t="s">
        <v>81</v>
      </c>
      <c r="B84" s="87">
        <v>1.0364269539463956E-3</v>
      </c>
      <c r="C84" s="87">
        <v>1.3348579002754911E-3</v>
      </c>
      <c r="D84" s="87">
        <v>1.3692439875310053E-3</v>
      </c>
      <c r="E84" s="87">
        <v>1.3852801984988259E-3</v>
      </c>
      <c r="F84" s="87">
        <v>1.5696534349315828E-3</v>
      </c>
      <c r="G84" s="87">
        <v>1.5552111139760445E-3</v>
      </c>
      <c r="H84" s="87">
        <v>1.5606905870432304E-3</v>
      </c>
      <c r="I84" s="87">
        <v>1.5755454055562594E-3</v>
      </c>
      <c r="J84" s="87">
        <v>1.1286451317996764E-3</v>
      </c>
      <c r="K84" s="87">
        <v>1.1198895844188571E-3</v>
      </c>
      <c r="L84" s="87">
        <v>1.1565647715095994E-3</v>
      </c>
      <c r="M84" s="87">
        <v>1.18972390037259E-3</v>
      </c>
      <c r="N84" s="87">
        <v>1.203998854729415E-3</v>
      </c>
      <c r="O84" s="87">
        <v>9.5858392894747943E-4</v>
      </c>
      <c r="P84" s="87">
        <v>1.1490770372277581E-3</v>
      </c>
      <c r="Q84" s="87">
        <v>1.3318869170412619E-3</v>
      </c>
      <c r="R84" s="87">
        <v>1.4062645843468827E-3</v>
      </c>
      <c r="S84" s="87">
        <v>1.6014203802531136E-3</v>
      </c>
      <c r="T84" s="87">
        <v>1.3280349070596213E-3</v>
      </c>
      <c r="U84" s="87">
        <v>1.1245428068047184E-3</v>
      </c>
      <c r="V84" s="87">
        <v>9.6532832160023466E-3</v>
      </c>
      <c r="W84" s="87">
        <v>9.3342706025400322E-3</v>
      </c>
      <c r="X84" s="87">
        <v>9.1516122356441049E-3</v>
      </c>
      <c r="Y84" s="87">
        <v>9.0345841515947645E-3</v>
      </c>
      <c r="Z84" s="87">
        <v>8.8763021416363962E-3</v>
      </c>
      <c r="AA84" s="87">
        <v>8.7896482223650402E-3</v>
      </c>
      <c r="AB84" s="87">
        <v>8.5714838741648824E-3</v>
      </c>
      <c r="AC84" s="120">
        <v>8.5010795721406213E-3</v>
      </c>
      <c r="AD84" s="135">
        <v>8.294801015847373E-3</v>
      </c>
      <c r="AE84" s="135">
        <v>8.0953298760882506E-3</v>
      </c>
      <c r="AF84" s="146">
        <v>7.5245398774457344E-3</v>
      </c>
      <c r="AG84" s="150">
        <v>7.3459681728539547E-3</v>
      </c>
      <c r="AH84" s="158">
        <v>7.1757035071100548E-3</v>
      </c>
      <c r="AI84" s="162">
        <v>8.223652545249524E-3</v>
      </c>
      <c r="AJ84" s="162">
        <v>7.7286029505735819E-3</v>
      </c>
      <c r="AK84" s="162">
        <v>7.689383622493124E-3</v>
      </c>
      <c r="AL84" s="162">
        <v>6.8738641629413674E-3</v>
      </c>
      <c r="AM84" s="168">
        <v>5.6580691925547212E-3</v>
      </c>
      <c r="AN84" s="168">
        <v>5.3525712720323701E-3</v>
      </c>
      <c r="AO84" s="168">
        <v>1.0024540460429958E-2</v>
      </c>
      <c r="AP84" s="168">
        <v>2.4512358247172489E-3</v>
      </c>
      <c r="AQ84" s="190">
        <v>1.4026104664337897E-3</v>
      </c>
      <c r="AR84" s="190">
        <v>1.4024550911363779E-3</v>
      </c>
      <c r="AS84" s="190">
        <v>1.3793845940112738E-3</v>
      </c>
      <c r="AT84" s="186">
        <v>1.3601972833286213E-3</v>
      </c>
      <c r="AU84" s="198">
        <v>1.3585604650545597E-3</v>
      </c>
      <c r="AV84" s="209">
        <v>1.3740381077308828E-3</v>
      </c>
      <c r="AW84" s="217">
        <v>1.3289158947239049E-3</v>
      </c>
      <c r="AX84" s="210">
        <v>1.3193024160947006E-3</v>
      </c>
      <c r="AY84" s="222">
        <v>1.3113063263904016E-3</v>
      </c>
      <c r="AZ84" s="222">
        <v>1.3078575770145335E-3</v>
      </c>
      <c r="BA84" s="222">
        <v>1.2852457572212184E-3</v>
      </c>
      <c r="BB84" s="222">
        <v>1.2752001108876922E-3</v>
      </c>
      <c r="BC84" s="242">
        <v>2.2010851563708774E-3</v>
      </c>
      <c r="BD84" s="242">
        <v>2.1946094665314681E-3</v>
      </c>
      <c r="BE84" s="260">
        <v>2.1580610602213294E-3</v>
      </c>
      <c r="BF84" s="263">
        <v>0.11730470716758566</v>
      </c>
      <c r="BG84" s="267">
        <v>2.1623353095766712E-3</v>
      </c>
      <c r="BH84" s="267">
        <v>2E-3</v>
      </c>
      <c r="BI84" s="267">
        <v>2.3738349280010263E-3</v>
      </c>
      <c r="BJ84" s="272">
        <v>2.3562140284734833E-3</v>
      </c>
      <c r="BK84" s="278">
        <v>2.3483755812223903E-3</v>
      </c>
      <c r="BL84" s="278"/>
      <c r="BM84" s="278"/>
      <c r="BN84" s="278"/>
    </row>
    <row r="85" spans="1:66" s="83" customFormat="1" ht="21">
      <c r="A85" s="89" t="s">
        <v>94</v>
      </c>
      <c r="B85" s="84">
        <v>0.99999999999999989</v>
      </c>
      <c r="C85" s="84">
        <v>1.0000000000023852</v>
      </c>
      <c r="D85" s="84">
        <v>1.0000000000000002</v>
      </c>
      <c r="E85" s="84">
        <v>0.99999999999999967</v>
      </c>
      <c r="F85" s="84">
        <v>0.99999999999999967</v>
      </c>
      <c r="G85" s="84">
        <v>1</v>
      </c>
      <c r="H85" s="84">
        <v>1.0000000000027471</v>
      </c>
      <c r="I85" s="84">
        <v>0.99999999999999989</v>
      </c>
      <c r="J85" s="85">
        <v>1.0000000000000002</v>
      </c>
      <c r="K85" s="85">
        <v>0.99999999999992739</v>
      </c>
      <c r="L85" s="85">
        <v>0.99999999999980238</v>
      </c>
      <c r="M85" s="85">
        <v>0.99999999999989275</v>
      </c>
      <c r="N85" s="85">
        <v>0.99999999999988076</v>
      </c>
      <c r="O85" s="85">
        <v>1</v>
      </c>
      <c r="P85" s="85">
        <v>1.0000000000000004</v>
      </c>
      <c r="Q85" s="85">
        <v>1.0000000000000002</v>
      </c>
      <c r="R85" s="85">
        <v>0.99999999999999978</v>
      </c>
      <c r="S85" s="85">
        <v>0.99999999999999989</v>
      </c>
      <c r="T85" s="85">
        <v>0.99999999999999989</v>
      </c>
      <c r="U85" s="85">
        <v>1</v>
      </c>
      <c r="V85" s="85">
        <v>0.99999999999999989</v>
      </c>
      <c r="W85" s="85">
        <v>0.99999999999999978</v>
      </c>
      <c r="X85" s="85">
        <v>1</v>
      </c>
      <c r="Y85" s="85">
        <v>0.99999999999999967</v>
      </c>
      <c r="Z85" s="85">
        <v>0.99999999999999978</v>
      </c>
      <c r="AA85" s="85">
        <v>0.99999999999999989</v>
      </c>
      <c r="AB85" s="85">
        <v>1.0000000000000002</v>
      </c>
      <c r="AC85" s="85">
        <v>1</v>
      </c>
      <c r="AD85" s="85">
        <v>0.99999999999999978</v>
      </c>
      <c r="AE85" s="85">
        <v>1</v>
      </c>
      <c r="AF85" s="85">
        <v>1</v>
      </c>
      <c r="AG85" s="85">
        <v>0.99999999999999989</v>
      </c>
      <c r="AH85" s="85">
        <v>1.0000000000000002</v>
      </c>
      <c r="AI85" s="85">
        <v>0.99999999999999989</v>
      </c>
      <c r="AJ85" s="85">
        <v>1.0000000000000002</v>
      </c>
      <c r="AK85" s="85">
        <v>1</v>
      </c>
      <c r="AL85" s="85">
        <v>1.0000000000000002</v>
      </c>
      <c r="AM85" s="85">
        <v>1</v>
      </c>
      <c r="AN85" s="85">
        <v>0.99999999999999978</v>
      </c>
      <c r="AO85" s="85">
        <v>1.0000000000000002</v>
      </c>
      <c r="AP85" s="85">
        <f>+SUM(AP67:AP84)</f>
        <v>1.0000000000000002</v>
      </c>
      <c r="AQ85" s="85">
        <f t="shared" ref="AQ85:AS85" si="13">+SUM(AQ67:AQ84)</f>
        <v>0.99999999999999978</v>
      </c>
      <c r="AR85" s="85">
        <f t="shared" si="13"/>
        <v>1</v>
      </c>
      <c r="AS85" s="85">
        <f t="shared" si="13"/>
        <v>0.99999999999999956</v>
      </c>
      <c r="AT85" s="85">
        <f>+SUM(AT67:AT84)</f>
        <v>1</v>
      </c>
      <c r="AU85" s="85">
        <f t="shared" ref="AU85" si="14">+SUM(AU67:AU84)</f>
        <v>1.0000000000000002</v>
      </c>
      <c r="AV85" s="85">
        <v>0.99999999999999989</v>
      </c>
      <c r="AW85" s="85">
        <f t="shared" ref="AW85" si="15">+SUM(AW67:AW84)</f>
        <v>0.99999999999999978</v>
      </c>
      <c r="AX85" s="85">
        <f>+SUM(AX67:AX84)</f>
        <v>1</v>
      </c>
      <c r="AY85" s="85">
        <f>+SUM(AY67:AY84)</f>
        <v>1.0000000000000002</v>
      </c>
      <c r="AZ85" s="85">
        <f>+SUM(AZ67:AZ84)</f>
        <v>1</v>
      </c>
      <c r="BA85" s="85">
        <f>+SUM(BA67:BA84)</f>
        <v>1.0000000000000002</v>
      </c>
      <c r="BB85" s="85">
        <f>+SUM(BB67:BB84)</f>
        <v>1.0000000000000002</v>
      </c>
      <c r="BC85" s="85">
        <f t="shared" ref="BC85:BJ85" si="16">+SUM(BC67:BC84)</f>
        <v>0.99999999999999967</v>
      </c>
      <c r="BD85" s="85">
        <f t="shared" si="16"/>
        <v>1.0000000000000002</v>
      </c>
      <c r="BE85" s="85">
        <f t="shared" si="16"/>
        <v>1</v>
      </c>
      <c r="BF85" s="85">
        <f t="shared" si="16"/>
        <v>1</v>
      </c>
      <c r="BG85" s="85">
        <f t="shared" si="16"/>
        <v>1</v>
      </c>
      <c r="BH85" s="85">
        <f t="shared" si="16"/>
        <v>1.0000327338616062</v>
      </c>
      <c r="BI85" s="85">
        <f t="shared" si="16"/>
        <v>1</v>
      </c>
      <c r="BJ85" s="85">
        <f>+SUM(BJ67:BJ84)</f>
        <v>1</v>
      </c>
      <c r="BK85" s="85">
        <f>+SUM(BK67:BK84)</f>
        <v>0.99999999999999989</v>
      </c>
      <c r="BL85" s="85"/>
      <c r="BM85" s="85"/>
      <c r="BN85" s="85"/>
    </row>
    <row r="86" spans="1:66" s="83" customFormat="1" ht="21">
      <c r="A86" s="107"/>
      <c r="B86" s="108"/>
      <c r="C86" s="108"/>
      <c r="D86" s="108"/>
      <c r="E86" s="108"/>
      <c r="F86" s="108"/>
      <c r="G86" s="108"/>
      <c r="H86" s="108"/>
      <c r="I86" s="108"/>
      <c r="J86" s="109"/>
      <c r="K86" s="109"/>
      <c r="L86" s="109"/>
      <c r="M86" s="109"/>
      <c r="N86" s="109"/>
      <c r="O86" s="109"/>
      <c r="P86" s="109"/>
      <c r="Q86" s="109"/>
      <c r="R86" s="109"/>
      <c r="S86" s="109"/>
      <c r="T86" s="109"/>
      <c r="U86" s="109"/>
      <c r="V86" s="109"/>
      <c r="W86" s="109"/>
      <c r="X86" s="109"/>
      <c r="Y86" s="109"/>
      <c r="Z86" s="109"/>
      <c r="AA86" s="109"/>
      <c r="AG86" s="5"/>
      <c r="AH86" s="5"/>
      <c r="AK86" s="5"/>
      <c r="AL86" s="5"/>
      <c r="AO86" s="5"/>
      <c r="AP86" s="5"/>
      <c r="AS86" s="5"/>
      <c r="AT86" s="5"/>
    </row>
    <row r="87" spans="1:66" ht="21.75" thickBot="1">
      <c r="B87" s="32"/>
      <c r="C87" s="32"/>
      <c r="D87" s="32"/>
      <c r="E87" s="32"/>
      <c r="F87" s="32"/>
      <c r="G87" s="32"/>
      <c r="H87" s="48"/>
      <c r="I87" s="48"/>
      <c r="J87" s="48"/>
      <c r="K87" s="48"/>
      <c r="L87" s="44"/>
      <c r="M87" s="44"/>
      <c r="N87" s="44"/>
      <c r="O87" s="44"/>
      <c r="P87" s="44"/>
      <c r="Q87" s="44"/>
      <c r="R87" s="44"/>
      <c r="S87" s="44"/>
      <c r="T87" s="44"/>
      <c r="U87" s="44"/>
      <c r="V87" s="44"/>
      <c r="W87" s="44"/>
      <c r="X87" s="44"/>
      <c r="Y87" s="44"/>
      <c r="Z87" s="44"/>
      <c r="AA87" s="44"/>
    </row>
    <row r="88" spans="1:66" ht="21.75" thickBot="1">
      <c r="B88" s="31">
        <v>2007</v>
      </c>
      <c r="C88" s="298">
        <v>2008</v>
      </c>
      <c r="D88" s="298"/>
      <c r="E88" s="298"/>
      <c r="F88" s="298"/>
      <c r="G88" s="298">
        <v>2009</v>
      </c>
      <c r="H88" s="298"/>
      <c r="I88" s="298"/>
      <c r="J88" s="298"/>
      <c r="K88" s="298">
        <v>2010</v>
      </c>
      <c r="L88" s="298"/>
      <c r="M88" s="298"/>
      <c r="N88" s="298"/>
      <c r="O88" s="298">
        <v>2011</v>
      </c>
      <c r="P88" s="298"/>
      <c r="Q88" s="298"/>
      <c r="R88" s="298"/>
      <c r="S88" s="296">
        <v>2012</v>
      </c>
      <c r="T88" s="297"/>
      <c r="U88" s="297"/>
      <c r="V88" s="297"/>
      <c r="W88" s="296">
        <v>2013</v>
      </c>
      <c r="X88" s="297"/>
      <c r="Y88" s="297"/>
      <c r="Z88" s="297"/>
      <c r="AA88" s="139">
        <v>2014</v>
      </c>
      <c r="AB88" s="140"/>
      <c r="AC88" s="140"/>
      <c r="AD88" s="140"/>
      <c r="AE88" s="299">
        <v>2015</v>
      </c>
      <c r="AF88" s="300"/>
      <c r="AG88" s="300"/>
      <c r="AH88" s="300"/>
      <c r="AI88" s="299">
        <v>2016</v>
      </c>
      <c r="AJ88" s="300"/>
      <c r="AK88" s="300"/>
      <c r="AL88" s="300"/>
      <c r="AM88" s="299">
        <v>2017</v>
      </c>
      <c r="AN88" s="300"/>
      <c r="AO88" s="300"/>
      <c r="AP88" s="300"/>
      <c r="AQ88" s="299">
        <f>+AQ7</f>
        <v>2018</v>
      </c>
      <c r="AR88" s="300"/>
      <c r="AS88" s="300"/>
      <c r="AT88" s="300"/>
      <c r="AU88" s="296">
        <v>2019</v>
      </c>
      <c r="AV88" s="297"/>
      <c r="AW88" s="297"/>
      <c r="AX88" s="297"/>
      <c r="AY88" s="299">
        <v>2020</v>
      </c>
      <c r="AZ88" s="300"/>
      <c r="BA88" s="300"/>
      <c r="BB88" s="300"/>
      <c r="BC88" s="299">
        <v>2021</v>
      </c>
      <c r="BD88" s="300"/>
      <c r="BE88" s="300"/>
      <c r="BF88" s="300"/>
      <c r="BG88" s="299">
        <v>2022</v>
      </c>
      <c r="BH88" s="300"/>
      <c r="BI88" s="300"/>
      <c r="BJ88" s="300"/>
      <c r="BK88" s="296">
        <v>2023</v>
      </c>
      <c r="BL88" s="310"/>
      <c r="BM88" s="310"/>
      <c r="BN88" s="310"/>
    </row>
    <row r="89" spans="1:66" ht="23.25">
      <c r="A89" s="20" t="s">
        <v>61</v>
      </c>
      <c r="B89" s="19" t="s">
        <v>3</v>
      </c>
      <c r="C89" s="19" t="s">
        <v>0</v>
      </c>
      <c r="D89" s="19" t="s">
        <v>1</v>
      </c>
      <c r="E89" s="19" t="s">
        <v>2</v>
      </c>
      <c r="F89" s="19" t="s">
        <v>3</v>
      </c>
      <c r="G89" s="19" t="s">
        <v>0</v>
      </c>
      <c r="H89" s="19" t="s">
        <v>1</v>
      </c>
      <c r="I89" s="19" t="s">
        <v>2</v>
      </c>
      <c r="J89" s="19" t="s">
        <v>3</v>
      </c>
      <c r="K89" s="60" t="s">
        <v>0</v>
      </c>
      <c r="L89" s="19" t="s">
        <v>1</v>
      </c>
      <c r="M89" s="19" t="s">
        <v>2</v>
      </c>
      <c r="N89" s="19" t="s">
        <v>3</v>
      </c>
      <c r="O89" s="19" t="s">
        <v>0</v>
      </c>
      <c r="P89" s="19" t="s">
        <v>1</v>
      </c>
      <c r="Q89" s="19" t="s">
        <v>2</v>
      </c>
      <c r="R89" s="60" t="s">
        <v>3</v>
      </c>
      <c r="S89" s="19" t="s">
        <v>0</v>
      </c>
      <c r="T89" s="19" t="s">
        <v>1</v>
      </c>
      <c r="U89" s="19" t="s">
        <v>2</v>
      </c>
      <c r="V89" s="19" t="s">
        <v>3</v>
      </c>
      <c r="W89" s="19" t="s">
        <v>0</v>
      </c>
      <c r="X89" s="19" t="s">
        <v>1</v>
      </c>
      <c r="Y89" s="60" t="s">
        <v>2</v>
      </c>
      <c r="Z89" s="19" t="s">
        <v>3</v>
      </c>
      <c r="AA89" s="19" t="s">
        <v>0</v>
      </c>
      <c r="AB89" s="19" t="s">
        <v>1</v>
      </c>
      <c r="AC89" s="19" t="s">
        <v>2</v>
      </c>
      <c r="AD89" s="19" t="s">
        <v>3</v>
      </c>
      <c r="AE89" s="19" t="s">
        <v>0</v>
      </c>
      <c r="AF89" s="19" t="s">
        <v>1</v>
      </c>
      <c r="AG89" s="19" t="s">
        <v>2</v>
      </c>
      <c r="AH89" s="19" t="s">
        <v>3</v>
      </c>
      <c r="AI89" s="19" t="s">
        <v>0</v>
      </c>
      <c r="AJ89" s="19" t="s">
        <v>1</v>
      </c>
      <c r="AK89" s="19" t="s">
        <v>2</v>
      </c>
      <c r="AL89" s="19" t="s">
        <v>3</v>
      </c>
      <c r="AM89" s="19" t="s">
        <v>0</v>
      </c>
      <c r="AN89" s="19" t="s">
        <v>1</v>
      </c>
      <c r="AO89" s="19" t="s">
        <v>2</v>
      </c>
      <c r="AP89" s="19" t="s">
        <v>3</v>
      </c>
      <c r="AQ89" s="19" t="s">
        <v>0</v>
      </c>
      <c r="AR89" s="19" t="s">
        <v>1</v>
      </c>
      <c r="AS89" s="19" t="s">
        <v>2</v>
      </c>
      <c r="AT89" s="19" t="s">
        <v>3</v>
      </c>
      <c r="AU89" s="19" t="s">
        <v>0</v>
      </c>
      <c r="AV89" s="19" t="s">
        <v>1</v>
      </c>
      <c r="AW89" s="19" t="s">
        <v>2</v>
      </c>
      <c r="AX89" s="19" t="s">
        <v>3</v>
      </c>
      <c r="AY89" s="19" t="s">
        <v>0</v>
      </c>
      <c r="AZ89" s="19" t="s">
        <v>1</v>
      </c>
      <c r="BA89" s="19" t="s">
        <v>2</v>
      </c>
      <c r="BB89" s="19" t="s">
        <v>3</v>
      </c>
      <c r="BC89" s="19" t="s">
        <v>0</v>
      </c>
      <c r="BD89" s="19" t="s">
        <v>1</v>
      </c>
      <c r="BE89" s="19" t="s">
        <v>2</v>
      </c>
      <c r="BF89" s="19" t="s">
        <v>3</v>
      </c>
      <c r="BG89" s="19" t="s">
        <v>0</v>
      </c>
      <c r="BH89" s="19" t="s">
        <v>1</v>
      </c>
      <c r="BI89" s="19" t="s">
        <v>102</v>
      </c>
      <c r="BJ89" s="19" t="s">
        <v>103</v>
      </c>
      <c r="BK89" s="19" t="s">
        <v>105</v>
      </c>
      <c r="BL89" s="19"/>
      <c r="BM89" s="19"/>
      <c r="BN89" s="19"/>
    </row>
    <row r="90" spans="1:66" ht="21">
      <c r="A90" s="27" t="s">
        <v>62</v>
      </c>
      <c r="B90" s="75">
        <v>4.4791694857670341E-3</v>
      </c>
      <c r="C90" s="75">
        <v>7.4987478856511375E-3</v>
      </c>
      <c r="D90" s="75">
        <v>1.1390610534041593E-2</v>
      </c>
      <c r="E90" s="75">
        <v>1.7003557322673144E-2</v>
      </c>
      <c r="F90" s="75">
        <v>1.737285596331899E-2</v>
      </c>
      <c r="G90" s="76">
        <v>1.7420553844319127E-2</v>
      </c>
      <c r="H90" s="76">
        <v>1.2101276520094678E-2</v>
      </c>
      <c r="I90" s="76">
        <v>1.1003939895734954E-2</v>
      </c>
      <c r="J90" s="76">
        <v>6.9466866895733087E-3</v>
      </c>
      <c r="K90" s="39"/>
      <c r="L90" s="76">
        <v>7.167012071323176E-3</v>
      </c>
      <c r="M90" s="76">
        <v>9.0823778953781405E-3</v>
      </c>
      <c r="N90" s="76">
        <v>6.4532442691388418E-3</v>
      </c>
      <c r="O90" s="76">
        <v>9.6752830371694028E-3</v>
      </c>
      <c r="P90" s="76">
        <v>1.0507379511117009E-2</v>
      </c>
      <c r="Q90" s="76">
        <v>1.2625948863686707E-2</v>
      </c>
      <c r="R90" s="76">
        <v>1.0121676798041199E-2</v>
      </c>
      <c r="S90" s="76">
        <v>1.5702497237566351E-2</v>
      </c>
      <c r="T90" s="76">
        <v>1.2745795264719877E-2</v>
      </c>
      <c r="U90" s="76" t="s">
        <v>89</v>
      </c>
      <c r="V90" s="76" t="s">
        <v>89</v>
      </c>
      <c r="W90" s="76" t="s">
        <v>89</v>
      </c>
      <c r="X90" s="76" t="s">
        <v>89</v>
      </c>
      <c r="Y90" s="76">
        <v>1.5892443980129737E-2</v>
      </c>
      <c r="Z90" s="76">
        <v>1.4990871320242296E-2</v>
      </c>
      <c r="AA90" s="76">
        <v>1.4198433274062675E-2</v>
      </c>
      <c r="AB90" s="76">
        <v>1.3817186123784362E-2</v>
      </c>
      <c r="AC90" s="76">
        <v>1.8131784946237465E-2</v>
      </c>
      <c r="AD90" s="76">
        <v>1.1722692913865766E-2</v>
      </c>
      <c r="AE90" s="76">
        <v>1.2677671284527575E-2</v>
      </c>
      <c r="AF90" s="76">
        <v>1.8583552855976584E-2</v>
      </c>
      <c r="AG90" s="76">
        <v>1.952841218413956E-2</v>
      </c>
      <c r="AH90" s="76">
        <v>1.7687635160932608E-2</v>
      </c>
      <c r="AI90" s="76">
        <v>7.5350779815231295E-3</v>
      </c>
      <c r="AJ90" s="76">
        <v>8.9271688866286846E-3</v>
      </c>
      <c r="AK90" s="76">
        <v>8.1277458138938278E-3</v>
      </c>
      <c r="AL90" s="76">
        <v>1.2048173866774835E-2</v>
      </c>
      <c r="AM90" s="76">
        <v>1.2628687556281847E-2</v>
      </c>
      <c r="AN90" s="76">
        <v>9.1838638658911596E-3</v>
      </c>
      <c r="AO90" s="76">
        <v>9.4392470048753341E-3</v>
      </c>
      <c r="AP90" s="76">
        <v>5.292709973813807E-3</v>
      </c>
      <c r="AQ90" s="76">
        <v>9.3875563728616166E-3</v>
      </c>
      <c r="AR90" s="76">
        <v>7.2872982818782336E-3</v>
      </c>
      <c r="AS90" s="76">
        <v>8.2935861593284119E-3</v>
      </c>
      <c r="AT90" s="76">
        <v>5.1846323978836347E-3</v>
      </c>
      <c r="AU90" s="76">
        <v>6.280220763747563E-3</v>
      </c>
      <c r="AV90" s="76">
        <v>5.1719275459293839E-3</v>
      </c>
      <c r="AW90" s="76">
        <v>5.7670980409379666E-3</v>
      </c>
      <c r="AX90" s="76">
        <v>4.4944200480176366E-3</v>
      </c>
      <c r="AY90" s="76">
        <v>8.460999468297788E-3</v>
      </c>
      <c r="AZ90" s="76">
        <v>3.7117613767888697E-3</v>
      </c>
      <c r="BA90" s="76">
        <v>3.4316645147722271E-3</v>
      </c>
      <c r="BB90" s="76">
        <v>2.0616297509025126E-3</v>
      </c>
      <c r="BC90" s="76">
        <v>1.0081310777868727E-2</v>
      </c>
      <c r="BD90" s="76">
        <v>3.7635083377249813E-3</v>
      </c>
      <c r="BE90" s="76">
        <v>7.2885285468579407E-3</v>
      </c>
      <c r="BF90" s="76">
        <v>1.8766690036204847E-2</v>
      </c>
      <c r="BG90" s="76">
        <v>1.7424922864548411E-2</v>
      </c>
      <c r="BH90" s="76">
        <v>1.8348234192534601E-2</v>
      </c>
      <c r="BI90" s="76">
        <v>1.4643925223561543E-2</v>
      </c>
      <c r="BJ90" s="76">
        <v>1.4577352535862486E-2</v>
      </c>
      <c r="BK90" s="76">
        <v>1.4549382325853835E-2</v>
      </c>
      <c r="BL90" s="76"/>
      <c r="BM90" s="76"/>
      <c r="BN90" s="76"/>
    </row>
    <row r="91" spans="1:66" ht="21">
      <c r="A91" s="27" t="s">
        <v>63</v>
      </c>
      <c r="B91" s="75">
        <v>1.9304135234545076E-3</v>
      </c>
      <c r="C91" s="75">
        <v>2.4347312394034106E-3</v>
      </c>
      <c r="D91" s="75">
        <v>3.7722770694572777E-3</v>
      </c>
      <c r="E91" s="75">
        <v>6.2478574918594758E-3</v>
      </c>
      <c r="F91" s="75">
        <v>9.9271302571894565E-3</v>
      </c>
      <c r="G91" s="76">
        <v>1.3832415871295653E-2</v>
      </c>
      <c r="H91" s="76">
        <v>1.1946698910821816E-2</v>
      </c>
      <c r="I91" s="76">
        <v>6.3490009953258673E-3</v>
      </c>
      <c r="J91" s="76">
        <v>4.5669792017898145E-3</v>
      </c>
      <c r="K91" s="301">
        <v>1.1435168267051184E-2</v>
      </c>
      <c r="L91" s="76">
        <v>2.1813717963257455E-3</v>
      </c>
      <c r="M91" s="76">
        <v>2.520494182236556E-3</v>
      </c>
      <c r="N91" s="76">
        <v>2.1344488007105423E-3</v>
      </c>
      <c r="O91" s="76">
        <v>2.213139617026216E-3</v>
      </c>
      <c r="P91" s="76">
        <v>2.5451751485330979E-3</v>
      </c>
      <c r="Q91" s="76">
        <v>3.4244151008839038E-3</v>
      </c>
      <c r="R91" s="76">
        <v>3.5825450061814468E-3</v>
      </c>
      <c r="S91" s="76">
        <v>4.7150581063709653E-3</v>
      </c>
      <c r="T91" s="76">
        <v>4.4221218611775913E-3</v>
      </c>
      <c r="U91" s="76">
        <v>1.1087494261006813E-2</v>
      </c>
      <c r="V91" s="76">
        <v>7.9303771209771664E-3</v>
      </c>
      <c r="W91" s="76">
        <v>8.0614530926088959E-3</v>
      </c>
      <c r="X91" s="76">
        <v>8.1655003266912669E-3</v>
      </c>
      <c r="Y91" s="76">
        <v>5.2461105385664814E-3</v>
      </c>
      <c r="Z91" s="76">
        <v>4.4674714661313199E-3</v>
      </c>
      <c r="AA91" s="76">
        <v>4.4328821052333871E-3</v>
      </c>
      <c r="AB91" s="76">
        <v>4.6218462487971172E-3</v>
      </c>
      <c r="AC91" s="76">
        <v>2.7112897816151328E-3</v>
      </c>
      <c r="AD91" s="76">
        <v>4.2092718488423936E-3</v>
      </c>
      <c r="AE91" s="76">
        <v>5.4737124881439926E-3</v>
      </c>
      <c r="AF91" s="76">
        <v>2.498844007849276E-3</v>
      </c>
      <c r="AG91" s="76">
        <v>1.2954645137629355E-3</v>
      </c>
      <c r="AH91" s="76">
        <v>7.0388916849902937E-4</v>
      </c>
      <c r="AI91" s="76">
        <v>5.9533355450714382E-3</v>
      </c>
      <c r="AJ91" s="76">
        <v>5.1900420641558696E-3</v>
      </c>
      <c r="AK91" s="76">
        <v>5.1896063284244329E-3</v>
      </c>
      <c r="AL91" s="76">
        <v>5.089432374587098E-3</v>
      </c>
      <c r="AM91" s="76">
        <v>6.4482732422061588E-3</v>
      </c>
      <c r="AN91" s="76">
        <v>6.0424387751313339E-3</v>
      </c>
      <c r="AO91" s="76">
        <v>5.6354233779571071E-3</v>
      </c>
      <c r="AP91" s="76">
        <v>5.69245384766207E-3</v>
      </c>
      <c r="AQ91" s="76">
        <v>3.2432600655566634E-3</v>
      </c>
      <c r="AR91" s="76">
        <v>5.1538810547521151E-3</v>
      </c>
      <c r="AS91" s="76">
        <v>5.0274443317459092E-3</v>
      </c>
      <c r="AT91" s="76">
        <v>4.4657495021727259E-3</v>
      </c>
      <c r="AU91" s="76">
        <v>2.587238840829076E-3</v>
      </c>
      <c r="AV91" s="76">
        <v>4.522767117899641E-3</v>
      </c>
      <c r="AW91" s="76">
        <v>4.8119587143314706E-3</v>
      </c>
      <c r="AX91" s="76">
        <v>4.5782470168054101E-3</v>
      </c>
      <c r="AY91" s="76">
        <v>4.2819109116358587E-3</v>
      </c>
      <c r="AZ91" s="76">
        <v>5.7629691486619696E-3</v>
      </c>
      <c r="BA91" s="76">
        <v>2.9625528446886769E-3</v>
      </c>
      <c r="BB91" s="76">
        <v>2.8147888859590404E-3</v>
      </c>
      <c r="BC91" s="76">
        <v>3.6281096386203138E-3</v>
      </c>
      <c r="BD91" s="76">
        <v>3.8047358430198836E-3</v>
      </c>
      <c r="BE91" s="76">
        <v>5.5570803542427435E-3</v>
      </c>
      <c r="BF91" s="76">
        <v>4.8360716102931632E-3</v>
      </c>
      <c r="BG91" s="76">
        <v>3.6142735517476978E-3</v>
      </c>
      <c r="BH91" s="76">
        <v>4.2811915967037482E-3</v>
      </c>
      <c r="BI91" s="76">
        <v>7.8032032989928642E-4</v>
      </c>
      <c r="BJ91" s="76">
        <v>7.3796976065072502E-4</v>
      </c>
      <c r="BK91" s="76">
        <v>7.2605537306336717E-4</v>
      </c>
      <c r="BL91" s="76"/>
      <c r="BM91" s="76"/>
      <c r="BN91" s="76"/>
    </row>
    <row r="92" spans="1:66" ht="21">
      <c r="A92" s="27" t="s">
        <v>64</v>
      </c>
      <c r="B92" s="75">
        <v>1.2187775989511004E-3</v>
      </c>
      <c r="C92" s="75">
        <v>1.9927084258622909E-3</v>
      </c>
      <c r="D92" s="75">
        <v>2.8460783200366271E-3</v>
      </c>
      <c r="E92" s="75">
        <v>4.7802491854984034E-3</v>
      </c>
      <c r="F92" s="75">
        <v>7.7850614272286043E-3</v>
      </c>
      <c r="G92" s="76">
        <v>1.258777415346172E-2</v>
      </c>
      <c r="H92" s="76">
        <v>1.3413117515022017E-2</v>
      </c>
      <c r="I92" s="76">
        <v>1.4537633569343384E-2</v>
      </c>
      <c r="J92" s="76">
        <v>6.6155962899789042E-3</v>
      </c>
      <c r="K92" s="301"/>
      <c r="L92" s="76">
        <v>3.4892775474188088E-4</v>
      </c>
      <c r="M92" s="76">
        <v>3.99720134959178E-4</v>
      </c>
      <c r="N92" s="76">
        <v>2.7100529613654063E-4</v>
      </c>
      <c r="O92" s="76">
        <v>1.1100587175645966E-3</v>
      </c>
      <c r="P92" s="76">
        <v>1.6532920464153312E-3</v>
      </c>
      <c r="Q92" s="76">
        <v>2.5934674875737725E-3</v>
      </c>
      <c r="R92" s="76">
        <v>3.2077831546398067E-3</v>
      </c>
      <c r="S92" s="76">
        <v>3.824833994691401E-3</v>
      </c>
      <c r="T92" s="76">
        <v>4.2355896813537075E-3</v>
      </c>
      <c r="U92" s="76">
        <v>5.7628903542512652E-3</v>
      </c>
      <c r="V92" s="76">
        <v>9.5011084927268952E-3</v>
      </c>
      <c r="W92" s="76">
        <v>9.675839299069908E-3</v>
      </c>
      <c r="X92" s="76">
        <v>9.8007230272177236E-3</v>
      </c>
      <c r="Y92" s="76">
        <v>1.5158332584560409E-2</v>
      </c>
      <c r="Z92" s="76">
        <v>1.4822875594678431E-2</v>
      </c>
      <c r="AA92" s="76">
        <v>1.3989525538277266E-2</v>
      </c>
      <c r="AB92" s="76">
        <v>1.3129846939562591E-2</v>
      </c>
      <c r="AC92" s="76">
        <v>8.6035584009965804E-3</v>
      </c>
      <c r="AD92" s="76">
        <v>1.1939286408955375E-2</v>
      </c>
      <c r="AE92" s="76">
        <v>1.0376736057633987E-2</v>
      </c>
      <c r="AF92" s="76">
        <v>6.2962166789090994E-3</v>
      </c>
      <c r="AG92" s="76">
        <v>4.3192922625604263E-3</v>
      </c>
      <c r="AH92" s="76">
        <v>3.1142243721716126E-3</v>
      </c>
      <c r="AI92" s="76">
        <v>1.1261347686381406E-2</v>
      </c>
      <c r="AJ92" s="76">
        <v>1.2306631413101597E-2</v>
      </c>
      <c r="AK92" s="76">
        <v>1.5042912813702475E-2</v>
      </c>
      <c r="AL92" s="76">
        <v>1.6512443835057178E-2</v>
      </c>
      <c r="AM92" s="76">
        <v>1.8234316631466459E-2</v>
      </c>
      <c r="AN92" s="76">
        <v>4.4196331955323048E-3</v>
      </c>
      <c r="AO92" s="76">
        <v>4.2926503785348409E-3</v>
      </c>
      <c r="AP92" s="76">
        <v>4.3956800241417562E-3</v>
      </c>
      <c r="AQ92" s="76">
        <v>4.1866853458389997E-3</v>
      </c>
      <c r="AR92" s="76">
        <v>3.8552614466605831E-3</v>
      </c>
      <c r="AS92" s="76">
        <v>3.6115833479851236E-3</v>
      </c>
      <c r="AT92" s="76">
        <v>3.4591751285504868E-3</v>
      </c>
      <c r="AU92" s="76">
        <v>3.3089100179304783E-3</v>
      </c>
      <c r="AV92" s="76">
        <v>3.2496286175564214E-3</v>
      </c>
      <c r="AW92" s="76">
        <v>3.3773046963809033E-3</v>
      </c>
      <c r="AX92" s="76">
        <v>3.5406525864850173E-3</v>
      </c>
      <c r="AY92" s="76">
        <v>3.6219133853072753E-3</v>
      </c>
      <c r="AZ92" s="76">
        <v>4.4340776683200129E-3</v>
      </c>
      <c r="BA92" s="76">
        <v>4.3347338390977951E-3</v>
      </c>
      <c r="BB92" s="76">
        <v>3.273623379117407E-3</v>
      </c>
      <c r="BC92" s="76">
        <v>3.5635094036874583E-3</v>
      </c>
      <c r="BD92" s="76">
        <v>3.6268589002224254E-3</v>
      </c>
      <c r="BE92" s="76">
        <v>3.686124418018898E-3</v>
      </c>
      <c r="BF92" s="76">
        <v>4.1578615740219338E-3</v>
      </c>
      <c r="BG92" s="76">
        <v>4.2732888415819353E-3</v>
      </c>
      <c r="BH92" s="76">
        <v>4.0957133257962771E-3</v>
      </c>
      <c r="BI92" s="76">
        <v>7.5097727579977983E-4</v>
      </c>
      <c r="BJ92" s="76">
        <v>6.9240651819037105E-4</v>
      </c>
      <c r="BK92" s="76">
        <v>6.9818059204915315E-4</v>
      </c>
      <c r="BL92" s="76"/>
      <c r="BM92" s="76"/>
      <c r="BN92" s="76"/>
    </row>
    <row r="93" spans="1:66" ht="21">
      <c r="A93" s="27" t="s">
        <v>65</v>
      </c>
      <c r="B93" s="75">
        <v>6.7471233495576077E-4</v>
      </c>
      <c r="C93" s="75">
        <v>9.1142490753564991E-4</v>
      </c>
      <c r="D93" s="75">
        <v>1.3402211644182188E-3</v>
      </c>
      <c r="E93" s="75">
        <v>2.1063141481562401E-3</v>
      </c>
      <c r="F93" s="75">
        <v>3.085154684843393E-3</v>
      </c>
      <c r="G93" s="76">
        <v>4.6817195296509906E-3</v>
      </c>
      <c r="H93" s="76">
        <v>6.1271227766712471E-4</v>
      </c>
      <c r="I93" s="76">
        <v>1.187050066351884E-2</v>
      </c>
      <c r="J93" s="76">
        <v>9.8335271808926063E-3</v>
      </c>
      <c r="K93" s="301"/>
      <c r="L93" s="76">
        <v>1.0285988849303141E-4</v>
      </c>
      <c r="M93" s="76">
        <v>1.1580843622999652E-4</v>
      </c>
      <c r="N93" s="76">
        <v>7.4308145443166782E-5</v>
      </c>
      <c r="O93" s="91" t="s">
        <v>89</v>
      </c>
      <c r="P93" s="91" t="s">
        <v>89</v>
      </c>
      <c r="Q93" s="91" t="s">
        <v>89</v>
      </c>
      <c r="R93" s="91" t="s">
        <v>89</v>
      </c>
      <c r="S93" s="91" t="s">
        <v>89</v>
      </c>
      <c r="T93" s="91" t="s">
        <v>89</v>
      </c>
      <c r="U93" s="76">
        <v>5.2102912754812625E-3</v>
      </c>
      <c r="V93" s="76">
        <v>8.604626561983901E-4</v>
      </c>
      <c r="W93" s="76">
        <v>1.9877864905680841E-3</v>
      </c>
      <c r="X93" s="76">
        <v>2.0134423721956201E-3</v>
      </c>
      <c r="Y93" s="76" t="s">
        <v>89</v>
      </c>
      <c r="Z93" s="76" t="s">
        <v>89</v>
      </c>
      <c r="AA93" s="76" t="s">
        <v>89</v>
      </c>
      <c r="AB93" s="76" t="s">
        <v>89</v>
      </c>
      <c r="AC93" s="76" t="s">
        <v>89</v>
      </c>
      <c r="AD93" s="76" t="s">
        <v>89</v>
      </c>
      <c r="AE93" s="76" t="s">
        <v>89</v>
      </c>
      <c r="AF93" s="76" t="s">
        <v>89</v>
      </c>
      <c r="AG93" s="76" t="s">
        <v>89</v>
      </c>
      <c r="AH93" s="76" t="s">
        <v>89</v>
      </c>
      <c r="AI93" s="76" t="s">
        <v>89</v>
      </c>
      <c r="AJ93" s="76" t="s">
        <v>89</v>
      </c>
      <c r="AK93" s="76" t="s">
        <v>89</v>
      </c>
      <c r="AL93" s="76" t="s">
        <v>89</v>
      </c>
      <c r="AM93" s="76" t="s">
        <v>89</v>
      </c>
      <c r="AN93" s="76">
        <v>3.5024561598098303E-2</v>
      </c>
      <c r="AO93" s="76">
        <v>3.4944721954016926E-2</v>
      </c>
      <c r="AP93" s="76">
        <v>3.7049184674624577E-2</v>
      </c>
      <c r="AQ93" s="76">
        <v>3.6056952230970933E-2</v>
      </c>
      <c r="AR93" s="76">
        <v>3.3678600474095266E-2</v>
      </c>
      <c r="AS93" s="76">
        <v>3.1512364904183757E-2</v>
      </c>
      <c r="AT93" s="76">
        <v>3.0983211998873099E-2</v>
      </c>
      <c r="AU93" s="76">
        <v>3.1693308890929126E-2</v>
      </c>
      <c r="AV93" s="76">
        <v>2.9775739677182333E-2</v>
      </c>
      <c r="AW93" s="76">
        <v>2.5494960556654976E-2</v>
      </c>
      <c r="AX93" s="76">
        <v>2.5327182678786204E-2</v>
      </c>
      <c r="AY93" s="76">
        <v>2.5808206120895689E-2</v>
      </c>
      <c r="AZ93" s="76">
        <v>2.7028579240787609E-2</v>
      </c>
      <c r="BA93" s="76">
        <v>2.7571893473293318E-2</v>
      </c>
      <c r="BB93" s="76">
        <v>2.7766472315785294E-2</v>
      </c>
      <c r="BC93" s="76">
        <v>2.0589614828238362E-2</v>
      </c>
      <c r="BD93" s="76">
        <v>2.8339121733625683E-2</v>
      </c>
      <c r="BE93" s="76">
        <v>1.9813702422968524E-2</v>
      </c>
      <c r="BF93" s="76">
        <v>2.1680590974594981E-2</v>
      </c>
      <c r="BG93" s="76">
        <v>2.2010510345190401E-2</v>
      </c>
      <c r="BH93" s="76">
        <v>1.7457395482097418E-2</v>
      </c>
      <c r="BI93" s="76" t="s">
        <v>89</v>
      </c>
      <c r="BJ93" s="76" t="s">
        <v>89</v>
      </c>
      <c r="BK93" s="76" t="s">
        <v>89</v>
      </c>
      <c r="BL93" s="76"/>
      <c r="BM93" s="76"/>
      <c r="BN93" s="76"/>
    </row>
    <row r="94" spans="1:66" ht="23.25" customHeight="1">
      <c r="A94" s="27" t="s">
        <v>97</v>
      </c>
      <c r="B94" s="90" t="s">
        <v>89</v>
      </c>
      <c r="C94" s="90" t="s">
        <v>89</v>
      </c>
      <c r="D94" s="90" t="s">
        <v>89</v>
      </c>
      <c r="E94" s="90" t="s">
        <v>89</v>
      </c>
      <c r="F94" s="90" t="s">
        <v>89</v>
      </c>
      <c r="G94" s="90" t="s">
        <v>89</v>
      </c>
      <c r="H94" s="90" t="s">
        <v>89</v>
      </c>
      <c r="I94" s="90" t="s">
        <v>89</v>
      </c>
      <c r="J94" s="90" t="s">
        <v>89</v>
      </c>
      <c r="K94" s="76">
        <v>1.6349189951576366E-2</v>
      </c>
      <c r="L94" s="76">
        <v>1.4630945123073077E-2</v>
      </c>
      <c r="M94" s="76">
        <v>1.5978321822728781E-2</v>
      </c>
      <c r="N94" s="76">
        <v>1.4830602300616313E-2</v>
      </c>
      <c r="O94" s="76">
        <v>1.4750927188091342E-2</v>
      </c>
      <c r="P94" s="76">
        <v>1.3988620519921386E-2</v>
      </c>
      <c r="Q94" s="76">
        <v>1.4353248432057136E-2</v>
      </c>
      <c r="R94" s="76">
        <v>1.432398648633248E-2</v>
      </c>
      <c r="S94" s="76">
        <v>1.4862102525111094E-2</v>
      </c>
      <c r="T94" s="76">
        <v>1.4400722749148661E-2</v>
      </c>
      <c r="U94" s="76">
        <v>1.371582907725364E-2</v>
      </c>
      <c r="V94" s="76">
        <v>1.8988368063098761E-2</v>
      </c>
      <c r="W94" s="76">
        <v>1.8496815757944905E-2</v>
      </c>
      <c r="X94" s="76">
        <v>1.873554970539042E-2</v>
      </c>
      <c r="Y94" s="76">
        <v>2.1544183208736502E-2</v>
      </c>
      <c r="Z94" s="76">
        <v>2.2176232938862568E-2</v>
      </c>
      <c r="AA94" s="76">
        <v>2.3358650891079521E-2</v>
      </c>
      <c r="AB94" s="76">
        <v>2.4173188931626503E-2</v>
      </c>
      <c r="AC94" s="76">
        <v>2.5743684702186513E-2</v>
      </c>
      <c r="AD94" s="76">
        <v>2.6782726773610037E-2</v>
      </c>
      <c r="AE94" s="76">
        <v>2.7810101849368853E-2</v>
      </c>
      <c r="AF94" s="76">
        <v>2.8005331776599182E-2</v>
      </c>
      <c r="AG94" s="76">
        <v>2.9207417755565714E-2</v>
      </c>
      <c r="AH94" s="76">
        <v>2.8421655041926303E-2</v>
      </c>
      <c r="AI94" s="76">
        <v>3.4532714541757284E-2</v>
      </c>
      <c r="AJ94" s="76">
        <v>3.3003591189153615E-2</v>
      </c>
      <c r="AK94" s="76">
        <v>3.1749575963217681E-2</v>
      </c>
      <c r="AL94" s="76">
        <v>3.0566660022584312E-2</v>
      </c>
      <c r="AM94" s="76">
        <v>3.023621511330888E-2</v>
      </c>
      <c r="AN94" s="76" t="s">
        <v>89</v>
      </c>
      <c r="AO94" s="76" t="s">
        <v>89</v>
      </c>
      <c r="AP94" s="76" t="s">
        <v>89</v>
      </c>
      <c r="AQ94" s="76" t="s">
        <v>89</v>
      </c>
      <c r="AR94" s="76" t="s">
        <v>89</v>
      </c>
      <c r="AS94" s="76" t="s">
        <v>89</v>
      </c>
      <c r="AT94" s="76" t="s">
        <v>89</v>
      </c>
      <c r="AU94" s="76" t="s">
        <v>89</v>
      </c>
      <c r="AV94" s="76" t="s">
        <v>89</v>
      </c>
      <c r="AW94" s="76" t="s">
        <v>89</v>
      </c>
      <c r="AX94" s="76" t="s">
        <v>89</v>
      </c>
      <c r="AY94" s="76" t="s">
        <v>89</v>
      </c>
      <c r="AZ94" s="76" t="s">
        <v>89</v>
      </c>
      <c r="BA94" s="76" t="s">
        <v>89</v>
      </c>
      <c r="BB94" s="76" t="s">
        <v>89</v>
      </c>
      <c r="BC94" s="76" t="s">
        <v>89</v>
      </c>
      <c r="BD94" s="76" t="s">
        <v>89</v>
      </c>
      <c r="BE94" s="76" t="s">
        <v>89</v>
      </c>
      <c r="BF94" s="76" t="s">
        <v>89</v>
      </c>
      <c r="BG94" s="76" t="s">
        <v>89</v>
      </c>
      <c r="BH94" s="76" t="s">
        <v>89</v>
      </c>
      <c r="BI94" s="76" t="s">
        <v>89</v>
      </c>
      <c r="BJ94" s="76" t="s">
        <v>89</v>
      </c>
      <c r="BK94" s="76" t="s">
        <v>89</v>
      </c>
      <c r="BL94" s="76"/>
      <c r="BM94" s="76"/>
      <c r="BN94" s="76"/>
    </row>
    <row r="95" spans="1:66">
      <c r="M95" s="52"/>
      <c r="N95" s="52"/>
      <c r="O95" s="52"/>
      <c r="P95" s="52"/>
      <c r="Q95" s="52"/>
      <c r="S95" s="52"/>
      <c r="T95" s="52"/>
      <c r="V95" s="52"/>
      <c r="X95" s="52"/>
      <c r="Z95" s="57"/>
      <c r="AA95" s="57"/>
      <c r="AB95" s="55"/>
    </row>
    <row r="96" spans="1:66" ht="15.75" thickBot="1">
      <c r="M96" s="52"/>
      <c r="N96" s="52"/>
      <c r="O96" s="52"/>
      <c r="P96" s="52"/>
      <c r="Q96" s="52"/>
      <c r="S96" s="52"/>
      <c r="T96" s="52"/>
      <c r="V96" s="52"/>
      <c r="X96" s="52"/>
      <c r="Z96" s="57"/>
      <c r="AA96" s="57"/>
      <c r="AB96" s="55"/>
    </row>
    <row r="97" spans="1:66" ht="21.75" thickBot="1">
      <c r="B97" s="31">
        <v>2007</v>
      </c>
      <c r="C97" s="298">
        <v>2008</v>
      </c>
      <c r="D97" s="298"/>
      <c r="E97" s="298"/>
      <c r="F97" s="298"/>
      <c r="G97" s="298">
        <v>2009</v>
      </c>
      <c r="H97" s="298"/>
      <c r="I97" s="298"/>
      <c r="J97" s="298"/>
      <c r="K97" s="298">
        <v>2010</v>
      </c>
      <c r="L97" s="298"/>
      <c r="M97" s="298"/>
      <c r="N97" s="298"/>
      <c r="O97" s="298">
        <v>2011</v>
      </c>
      <c r="P97" s="298"/>
      <c r="Q97" s="298"/>
      <c r="R97" s="298"/>
      <c r="S97" s="296">
        <v>2012</v>
      </c>
      <c r="T97" s="297"/>
      <c r="U97" s="297"/>
      <c r="V97" s="297"/>
      <c r="W97" s="296">
        <v>2013</v>
      </c>
      <c r="X97" s="297"/>
      <c r="Y97" s="297"/>
      <c r="Z97" s="297"/>
      <c r="AA97" s="139">
        <v>2014</v>
      </c>
      <c r="AB97" s="140"/>
      <c r="AC97" s="140"/>
      <c r="AD97" s="140"/>
      <c r="AE97" s="299">
        <v>2015</v>
      </c>
      <c r="AF97" s="300"/>
      <c r="AG97" s="300"/>
      <c r="AH97" s="300"/>
      <c r="AI97" s="299">
        <v>2016</v>
      </c>
      <c r="AJ97" s="300"/>
      <c r="AK97" s="300"/>
      <c r="AL97" s="300"/>
      <c r="AM97" s="299">
        <v>2017</v>
      </c>
      <c r="AN97" s="300"/>
      <c r="AO97" s="300"/>
      <c r="AP97" s="300"/>
      <c r="AQ97" s="299">
        <f>+AQ7</f>
        <v>2018</v>
      </c>
      <c r="AR97" s="300"/>
      <c r="AS97" s="300"/>
      <c r="AT97" s="300"/>
      <c r="AU97" s="296">
        <v>2019</v>
      </c>
      <c r="AV97" s="297"/>
      <c r="AW97" s="297"/>
      <c r="AX97" s="297"/>
      <c r="AY97" s="299">
        <v>2020</v>
      </c>
      <c r="AZ97" s="300"/>
      <c r="BA97" s="300"/>
      <c r="BB97" s="300"/>
      <c r="BC97" s="299">
        <v>2021</v>
      </c>
      <c r="BD97" s="300"/>
      <c r="BE97" s="300"/>
      <c r="BF97" s="300"/>
      <c r="BG97" s="299">
        <v>2022</v>
      </c>
      <c r="BH97" s="300"/>
      <c r="BI97" s="300"/>
      <c r="BJ97" s="300"/>
      <c r="BK97" s="296">
        <v>2023</v>
      </c>
      <c r="BL97" s="310"/>
      <c r="BM97" s="310"/>
      <c r="BN97" s="310"/>
    </row>
    <row r="98" spans="1:66" ht="23.25">
      <c r="A98" s="20" t="s">
        <v>40</v>
      </c>
      <c r="B98" s="19" t="s">
        <v>3</v>
      </c>
      <c r="C98" s="19" t="s">
        <v>0</v>
      </c>
      <c r="D98" s="19" t="s">
        <v>1</v>
      </c>
      <c r="E98" s="19" t="s">
        <v>2</v>
      </c>
      <c r="F98" s="19" t="s">
        <v>3</v>
      </c>
      <c r="G98" s="19" t="s">
        <v>0</v>
      </c>
      <c r="H98" s="19" t="s">
        <v>1</v>
      </c>
      <c r="I98" s="19" t="s">
        <v>2</v>
      </c>
      <c r="J98" s="19" t="s">
        <v>3</v>
      </c>
      <c r="K98" s="60" t="s">
        <v>0</v>
      </c>
      <c r="L98" s="19" t="s">
        <v>1</v>
      </c>
      <c r="M98" s="19" t="s">
        <v>2</v>
      </c>
      <c r="N98" s="19" t="s">
        <v>3</v>
      </c>
      <c r="O98" s="19" t="s">
        <v>0</v>
      </c>
      <c r="P98" s="19" t="s">
        <v>1</v>
      </c>
      <c r="Q98" s="19" t="s">
        <v>2</v>
      </c>
      <c r="R98" s="60" t="s">
        <v>3</v>
      </c>
      <c r="S98" s="19" t="s">
        <v>0</v>
      </c>
      <c r="T98" s="19" t="s">
        <v>1</v>
      </c>
      <c r="U98" s="19" t="s">
        <v>2</v>
      </c>
      <c r="V98" s="19" t="s">
        <v>3</v>
      </c>
      <c r="W98" s="19" t="s">
        <v>0</v>
      </c>
      <c r="X98" s="19" t="s">
        <v>1</v>
      </c>
      <c r="Y98" s="60" t="s">
        <v>2</v>
      </c>
      <c r="Z98" s="19" t="s">
        <v>3</v>
      </c>
      <c r="AA98" s="19" t="s">
        <v>0</v>
      </c>
      <c r="AB98" s="19" t="s">
        <v>1</v>
      </c>
      <c r="AC98" s="19" t="s">
        <v>2</v>
      </c>
      <c r="AD98" s="19" t="s">
        <v>3</v>
      </c>
      <c r="AE98" s="19" t="s">
        <v>0</v>
      </c>
      <c r="AF98" s="19" t="s">
        <v>1</v>
      </c>
      <c r="AG98" s="19" t="s">
        <v>2</v>
      </c>
      <c r="AH98" s="19" t="s">
        <v>3</v>
      </c>
      <c r="AI98" s="19" t="s">
        <v>0</v>
      </c>
      <c r="AJ98" s="19" t="s">
        <v>1</v>
      </c>
      <c r="AK98" s="19" t="s">
        <v>2</v>
      </c>
      <c r="AL98" s="19" t="s">
        <v>3</v>
      </c>
      <c r="AM98" s="19" t="s">
        <v>0</v>
      </c>
      <c r="AN98" s="19" t="s">
        <v>1</v>
      </c>
      <c r="AO98" s="19" t="s">
        <v>2</v>
      </c>
      <c r="AP98" s="19" t="s">
        <v>3</v>
      </c>
      <c r="AQ98" s="19" t="s">
        <v>0</v>
      </c>
      <c r="AR98" s="19" t="s">
        <v>1</v>
      </c>
      <c r="AS98" s="19" t="s">
        <v>2</v>
      </c>
      <c r="AT98" s="19" t="s">
        <v>3</v>
      </c>
      <c r="AU98" s="19" t="s">
        <v>0</v>
      </c>
      <c r="AV98" s="19" t="s">
        <v>1</v>
      </c>
      <c r="AW98" s="19" t="s">
        <v>2</v>
      </c>
      <c r="AX98" s="19" t="s">
        <v>3</v>
      </c>
      <c r="AY98" s="19" t="s">
        <v>0</v>
      </c>
      <c r="AZ98" s="19" t="s">
        <v>1</v>
      </c>
      <c r="BA98" s="19" t="s">
        <v>2</v>
      </c>
      <c r="BB98" s="19" t="s">
        <v>3</v>
      </c>
      <c r="BC98" s="19" t="s">
        <v>0</v>
      </c>
      <c r="BD98" s="19" t="s">
        <v>1</v>
      </c>
      <c r="BE98" s="19" t="s">
        <v>2</v>
      </c>
      <c r="BF98" s="19" t="s">
        <v>3</v>
      </c>
      <c r="BG98" s="19" t="s">
        <v>0</v>
      </c>
      <c r="BH98" s="19" t="s">
        <v>1</v>
      </c>
      <c r="BI98" s="19" t="s">
        <v>102</v>
      </c>
      <c r="BJ98" s="19" t="s">
        <v>103</v>
      </c>
      <c r="BK98" s="19" t="s">
        <v>105</v>
      </c>
      <c r="BL98" s="19"/>
      <c r="BM98" s="19"/>
      <c r="BN98" s="19"/>
    </row>
    <row r="99" spans="1:66" ht="21">
      <c r="A99" s="27" t="s">
        <v>41</v>
      </c>
      <c r="B99" s="26" t="s">
        <v>89</v>
      </c>
      <c r="C99" s="26" t="s">
        <v>89</v>
      </c>
      <c r="D99" s="26" t="s">
        <v>89</v>
      </c>
      <c r="E99" s="26" t="s">
        <v>89</v>
      </c>
      <c r="F99" s="26" t="s">
        <v>89</v>
      </c>
      <c r="G99" s="26" t="s">
        <v>89</v>
      </c>
      <c r="H99" s="26" t="s">
        <v>89</v>
      </c>
      <c r="I99" s="26" t="s">
        <v>89</v>
      </c>
      <c r="J99" s="26" t="s">
        <v>89</v>
      </c>
      <c r="K99" s="73">
        <v>0.6047132321025962</v>
      </c>
      <c r="L99" s="73">
        <v>0.60309071559715877</v>
      </c>
      <c r="M99" s="73">
        <v>0.60590203695517675</v>
      </c>
      <c r="N99" s="73">
        <v>0.60696190185798937</v>
      </c>
      <c r="O99" s="73">
        <v>0.61272708512368568</v>
      </c>
      <c r="P99" s="73">
        <v>0.61233060205900491</v>
      </c>
      <c r="Q99" s="73">
        <v>0.6137808710645567</v>
      </c>
      <c r="R99" s="73">
        <v>0.62175851143178174</v>
      </c>
      <c r="S99" s="73">
        <v>0.62105434528408432</v>
      </c>
      <c r="T99" s="73">
        <v>0.60912549530427595</v>
      </c>
      <c r="U99" s="73">
        <v>0.57817561016458929</v>
      </c>
      <c r="V99" s="73">
        <v>0.62609319362642946</v>
      </c>
      <c r="W99" s="73">
        <v>0.62609319362642946</v>
      </c>
      <c r="X99" s="73">
        <v>0.62609319362642946</v>
      </c>
      <c r="Y99" s="73">
        <v>0.63326686830600321</v>
      </c>
      <c r="Z99" s="73">
        <v>0.6326514196385612</v>
      </c>
      <c r="AA99" s="73">
        <v>0.6332945683128901</v>
      </c>
      <c r="AB99" s="73">
        <v>0.63381498017503513</v>
      </c>
      <c r="AC99" s="73">
        <v>0.6342026784305389</v>
      </c>
      <c r="AD99" s="73">
        <v>0.63530072619146194</v>
      </c>
      <c r="AE99" s="73">
        <v>0.63659558644791081</v>
      </c>
      <c r="AF99" s="73">
        <v>0.65007335559842694</v>
      </c>
      <c r="AG99" s="73">
        <v>0.65168583239495159</v>
      </c>
      <c r="AH99" s="73">
        <v>0.65322774911725756</v>
      </c>
      <c r="AI99" s="73">
        <v>0.65487170987632493</v>
      </c>
      <c r="AJ99" s="73">
        <v>0.66110361551291319</v>
      </c>
      <c r="AK99" s="73">
        <v>0.66351831908140568</v>
      </c>
      <c r="AL99" s="73">
        <v>0.66661000487903055</v>
      </c>
      <c r="AM99" s="73">
        <v>0.66829551127429876</v>
      </c>
      <c r="AN99" s="73">
        <v>0.84459900957132694</v>
      </c>
      <c r="AO99" s="73">
        <v>0.84586623042286135</v>
      </c>
      <c r="AP99" s="73">
        <v>0.84802684541022078</v>
      </c>
      <c r="AQ99" s="73">
        <v>0.84969018851990707</v>
      </c>
      <c r="AR99" s="73">
        <v>0.85144175777046915</v>
      </c>
      <c r="AS99" s="73">
        <v>0.85398905395378133</v>
      </c>
      <c r="AT99" s="73">
        <v>0.85604110719333082</v>
      </c>
      <c r="AU99" s="73">
        <v>0.85730725277041753</v>
      </c>
      <c r="AV99" s="73">
        <v>0.85880201006674162</v>
      </c>
      <c r="AW99" s="73">
        <v>0.86054992301715572</v>
      </c>
      <c r="AX99" s="73">
        <v>0.86164573696061852</v>
      </c>
      <c r="AY99" s="73">
        <v>0.87067428392124191</v>
      </c>
      <c r="AZ99" s="73">
        <v>0.8698048105142423</v>
      </c>
      <c r="BA99" s="73">
        <v>0.87063818983763042</v>
      </c>
      <c r="BB99" s="73">
        <v>0.87245332621047467</v>
      </c>
      <c r="BC99" s="73">
        <v>0.87572920234398399</v>
      </c>
      <c r="BD99" s="73">
        <v>0.87611644396114896</v>
      </c>
      <c r="BE99" s="73">
        <v>0.87714419113849662</v>
      </c>
      <c r="BF99" s="73">
        <v>0.85418398795767181</v>
      </c>
      <c r="BG99" s="73">
        <f t="shared" ref="BG99" si="17">+BF99/$C$19</f>
        <v>0.85567643201070109</v>
      </c>
      <c r="BH99" s="73">
        <v>0.86574892042328744</v>
      </c>
      <c r="BI99" s="73">
        <v>0.88853653625088225</v>
      </c>
      <c r="BJ99" s="73">
        <v>0.89265590190435262</v>
      </c>
      <c r="BK99" s="73">
        <v>0.89541719340025838</v>
      </c>
      <c r="BL99" s="73"/>
      <c r="BM99" s="73"/>
      <c r="BN99" s="73"/>
    </row>
    <row r="100" spans="1:66" ht="21">
      <c r="A100" s="27" t="s">
        <v>42</v>
      </c>
      <c r="B100" s="26" t="s">
        <v>89</v>
      </c>
      <c r="C100" s="26" t="s">
        <v>89</v>
      </c>
      <c r="D100" s="26" t="s">
        <v>89</v>
      </c>
      <c r="E100" s="26" t="s">
        <v>89</v>
      </c>
      <c r="F100" s="26" t="s">
        <v>89</v>
      </c>
      <c r="G100" s="26" t="s">
        <v>89</v>
      </c>
      <c r="H100" s="26" t="s">
        <v>89</v>
      </c>
      <c r="I100" s="26" t="s">
        <v>89</v>
      </c>
      <c r="J100" s="26" t="s">
        <v>89</v>
      </c>
      <c r="K100" s="73">
        <v>0.20415661430213308</v>
      </c>
      <c r="L100" s="73">
        <v>0.20695885145308554</v>
      </c>
      <c r="M100" s="73">
        <v>0.20266159068391412</v>
      </c>
      <c r="N100" s="73">
        <v>0.20392479067182445</v>
      </c>
      <c r="O100" s="73">
        <v>0.19938038397827637</v>
      </c>
      <c r="P100" s="73">
        <v>0.2002874633393697</v>
      </c>
      <c r="Q100" s="73">
        <v>0.20304754931974828</v>
      </c>
      <c r="R100" s="73">
        <v>0.20903475536694505</v>
      </c>
      <c r="S100" s="73">
        <v>0.20769841939938896</v>
      </c>
      <c r="T100" s="73">
        <v>0.2169049600775346</v>
      </c>
      <c r="U100" s="73">
        <v>0.19333096865695054</v>
      </c>
      <c r="V100" s="73">
        <v>0.19164601117510938</v>
      </c>
      <c r="W100" s="73">
        <v>0.19164601117510938</v>
      </c>
      <c r="X100" s="73">
        <v>0.19164601117510938</v>
      </c>
      <c r="Y100" s="73">
        <v>0.18758050045254193</v>
      </c>
      <c r="Z100" s="73">
        <v>0.18841514552914662</v>
      </c>
      <c r="AA100" s="73">
        <v>0.18890979017624779</v>
      </c>
      <c r="AB100" s="73">
        <v>0.18936542137590961</v>
      </c>
      <c r="AC100" s="73">
        <v>0.18968863762107804</v>
      </c>
      <c r="AD100" s="73">
        <v>0.19022022268347824</v>
      </c>
      <c r="AE100" s="73">
        <v>0.18975939759688418</v>
      </c>
      <c r="AF100" s="73">
        <v>0.18106420320840216</v>
      </c>
      <c r="AG100" s="73">
        <v>0.18045585962121433</v>
      </c>
      <c r="AH100" s="73">
        <v>0.17979739778107143</v>
      </c>
      <c r="AI100" s="73">
        <v>0.15874435374525869</v>
      </c>
      <c r="AJ100" s="73">
        <v>0.15755724304440175</v>
      </c>
      <c r="AK100" s="73">
        <v>0.15663813727835502</v>
      </c>
      <c r="AL100" s="73">
        <v>0.15578793861587378</v>
      </c>
      <c r="AM100" s="73">
        <v>0.15072408524906616</v>
      </c>
      <c r="AN100" s="73">
        <v>6.6294841574194199E-2</v>
      </c>
      <c r="AO100" s="73">
        <v>6.4741767114636223E-2</v>
      </c>
      <c r="AP100" s="73">
        <v>6.6183150973854549E-2</v>
      </c>
      <c r="AQ100" s="73">
        <v>6.4847265245478569E-2</v>
      </c>
      <c r="AR100" s="73">
        <v>6.3614399962233573E-2</v>
      </c>
      <c r="AS100" s="73">
        <v>6.1470823858538907E-2</v>
      </c>
      <c r="AT100" s="73">
        <v>6.0141964120128399E-2</v>
      </c>
      <c r="AU100" s="73">
        <v>5.9320343367104594E-2</v>
      </c>
      <c r="AV100" s="73">
        <v>5.8167065886737028E-2</v>
      </c>
      <c r="AW100" s="73">
        <v>5.6787518399659398E-2</v>
      </c>
      <c r="AX100" s="73">
        <v>5.6109395141183079E-2</v>
      </c>
      <c r="AY100" s="73">
        <v>4.6505720834006094E-2</v>
      </c>
      <c r="AZ100" s="73">
        <v>4.7851413597343614E-2</v>
      </c>
      <c r="BA100" s="73">
        <v>4.7662521760779078E-2</v>
      </c>
      <c r="BB100" s="73">
        <v>4.6442995703692168E-2</v>
      </c>
      <c r="BC100" s="73">
        <v>5.0561810735187326E-2</v>
      </c>
      <c r="BD100" s="73">
        <v>5.0598088903588044E-2</v>
      </c>
      <c r="BE100" s="73">
        <v>5.3737144728843125E-2</v>
      </c>
      <c r="BF100" s="73">
        <v>4.3739185332668011E-2</v>
      </c>
      <c r="BG100" s="73">
        <v>4.0327425905345826E-2</v>
      </c>
      <c r="BH100" s="73">
        <v>3.5999999999999997E-2</v>
      </c>
      <c r="BI100" s="73">
        <v>1.2069650343656308E-2</v>
      </c>
      <c r="BJ100" s="73">
        <v>1.1469806891918378E-2</v>
      </c>
      <c r="BK100" s="73">
        <v>1.1133017331762998E-2</v>
      </c>
      <c r="BL100" s="73"/>
      <c r="BM100" s="73"/>
      <c r="BN100" s="73"/>
    </row>
    <row r="101" spans="1:66" ht="21">
      <c r="A101" s="27" t="s">
        <v>43</v>
      </c>
      <c r="B101" s="26" t="s">
        <v>89</v>
      </c>
      <c r="C101" s="26" t="s">
        <v>89</v>
      </c>
      <c r="D101" s="26" t="s">
        <v>89</v>
      </c>
      <c r="E101" s="26" t="s">
        <v>89</v>
      </c>
      <c r="F101" s="26" t="s">
        <v>89</v>
      </c>
      <c r="G101" s="26" t="s">
        <v>89</v>
      </c>
      <c r="H101" s="26" t="s">
        <v>89</v>
      </c>
      <c r="I101" s="26" t="s">
        <v>89</v>
      </c>
      <c r="J101" s="26" t="s">
        <v>89</v>
      </c>
      <c r="K101" s="73">
        <v>4.385872527589825E-2</v>
      </c>
      <c r="L101" s="73">
        <v>4.3992197175017435E-2</v>
      </c>
      <c r="M101" s="73">
        <v>4.8447500764521666E-2</v>
      </c>
      <c r="N101" s="73">
        <v>4.8026525412029036E-2</v>
      </c>
      <c r="O101" s="73">
        <v>4.9322048693644802E-2</v>
      </c>
      <c r="P101" s="73">
        <v>4.9321392394329561E-2</v>
      </c>
      <c r="Q101" s="73">
        <v>4.9403949990220575E-2</v>
      </c>
      <c r="R101" s="73">
        <v>3.5182271285646147E-2</v>
      </c>
      <c r="S101" s="73">
        <v>3.6253528630779498E-2</v>
      </c>
      <c r="T101" s="73">
        <v>3.3850765309223908E-2</v>
      </c>
      <c r="U101" s="73">
        <v>3.772902587300158E-2</v>
      </c>
      <c r="V101" s="73">
        <v>4.1856863637055666E-2</v>
      </c>
      <c r="W101" s="73">
        <v>4.1856863637055666E-2</v>
      </c>
      <c r="X101" s="73">
        <v>4.1856863637055666E-2</v>
      </c>
      <c r="Y101" s="73">
        <v>4.5443536169521681E-2</v>
      </c>
      <c r="Z101" s="73">
        <v>4.5709886653756519E-2</v>
      </c>
      <c r="AA101" s="73">
        <v>4.5304378936138333E-2</v>
      </c>
      <c r="AB101" s="73">
        <v>4.5066779078512219E-2</v>
      </c>
      <c r="AC101" s="73">
        <v>4.5063263018841004E-2</v>
      </c>
      <c r="AD101" s="73">
        <v>4.4754831153138074E-2</v>
      </c>
      <c r="AE101" s="73">
        <v>4.4698240398787073E-2</v>
      </c>
      <c r="AF101" s="73">
        <v>4.3748117808253287E-2</v>
      </c>
      <c r="AG101" s="73">
        <v>4.3602804367827819E-2</v>
      </c>
      <c r="AH101" s="73">
        <v>4.3283950345522654E-2</v>
      </c>
      <c r="AI101" s="73">
        <v>4.9284906882827398E-2</v>
      </c>
      <c r="AJ101" s="73">
        <v>4.5931146075258188E-2</v>
      </c>
      <c r="AK101" s="73">
        <v>4.5730084202307134E-2</v>
      </c>
      <c r="AL101" s="73">
        <v>4.5626546104845456E-2</v>
      </c>
      <c r="AM101" s="73">
        <v>4.7128464914877655E-2</v>
      </c>
      <c r="AN101" s="73">
        <v>1.3895026850847671E-3</v>
      </c>
      <c r="AO101" s="73">
        <v>1.404538024891114E-3</v>
      </c>
      <c r="AP101" s="73">
        <v>1.4765297705774658E-3</v>
      </c>
      <c r="AQ101" s="73">
        <v>1.4672692682392162E-3</v>
      </c>
      <c r="AR101" s="73">
        <v>1.4712714070595709E-3</v>
      </c>
      <c r="AS101" s="73">
        <v>1.4809454534244449E-3</v>
      </c>
      <c r="AT101" s="73">
        <v>1.488371599002067E-3</v>
      </c>
      <c r="AU101" s="73">
        <v>1.4959868406526093E-3</v>
      </c>
      <c r="AV101" s="73">
        <v>1.4912561146369011E-3</v>
      </c>
      <c r="AW101" s="73">
        <v>1.5072991258332248E-3</v>
      </c>
      <c r="AX101" s="73">
        <v>1.5382070143840783E-3</v>
      </c>
      <c r="AY101" s="73">
        <v>1.5690340401530076E-3</v>
      </c>
      <c r="AZ101" s="73">
        <v>1.6113688335312839E-3</v>
      </c>
      <c r="BA101" s="73">
        <v>1.6362923809793788E-3</v>
      </c>
      <c r="BB101" s="73">
        <v>1.6403121607642547E-3</v>
      </c>
      <c r="BC101" s="73">
        <v>8.8883284655569077E-4</v>
      </c>
      <c r="BD101" s="73">
        <v>8.9183820405144343E-4</v>
      </c>
      <c r="BE101" s="73">
        <v>5.000928963865419E-2</v>
      </c>
      <c r="BF101" s="73">
        <v>1.6586325104961622E-3</v>
      </c>
      <c r="BG101" s="73">
        <v>1.674549783148966E-3</v>
      </c>
      <c r="BH101" s="73">
        <v>2E-3</v>
      </c>
      <c r="BI101" s="73">
        <v>0</v>
      </c>
      <c r="BJ101" s="73">
        <v>0</v>
      </c>
      <c r="BK101" s="73">
        <v>0</v>
      </c>
      <c r="BL101" s="73"/>
      <c r="BM101" s="73"/>
      <c r="BN101" s="73"/>
    </row>
    <row r="102" spans="1:66" ht="21">
      <c r="A102" s="27" t="s">
        <v>44</v>
      </c>
      <c r="B102" s="26" t="s">
        <v>89</v>
      </c>
      <c r="C102" s="26" t="s">
        <v>89</v>
      </c>
      <c r="D102" s="26" t="s">
        <v>89</v>
      </c>
      <c r="E102" s="26" t="s">
        <v>89</v>
      </c>
      <c r="F102" s="26" t="s">
        <v>89</v>
      </c>
      <c r="G102" s="26" t="s">
        <v>89</v>
      </c>
      <c r="H102" s="26" t="s">
        <v>89</v>
      </c>
      <c r="I102" s="26" t="s">
        <v>89</v>
      </c>
      <c r="J102" s="26" t="s">
        <v>89</v>
      </c>
      <c r="K102" s="73">
        <v>7.1523045089080292E-2</v>
      </c>
      <c r="L102" s="73">
        <v>7.0775071371055098E-2</v>
      </c>
      <c r="M102" s="73">
        <v>7.0852054098094738E-2</v>
      </c>
      <c r="N102" s="73">
        <v>6.963197813021095E-2</v>
      </c>
      <c r="O102" s="73">
        <v>7.0121810040073507E-2</v>
      </c>
      <c r="P102" s="73">
        <v>6.9690747502892378E-2</v>
      </c>
      <c r="Q102" s="73">
        <v>6.8326264279671756E-2</v>
      </c>
      <c r="R102" s="73">
        <v>6.7691881264945408E-2</v>
      </c>
      <c r="S102" s="73">
        <v>6.79458714939844E-2</v>
      </c>
      <c r="T102" s="73">
        <v>6.7716385302942411E-2</v>
      </c>
      <c r="U102" s="73">
        <v>6.0845556037317255E-2</v>
      </c>
      <c r="V102" s="73">
        <v>6.3586813847066534E-2</v>
      </c>
      <c r="W102" s="73">
        <v>6.3586813847066534E-2</v>
      </c>
      <c r="X102" s="73">
        <v>6.3586813847066534E-2</v>
      </c>
      <c r="Y102" s="73">
        <v>6.2011227336416001E-2</v>
      </c>
      <c r="Z102" s="73">
        <v>6.1709919438091086E-2</v>
      </c>
      <c r="AA102" s="73">
        <v>6.1332236726116457E-2</v>
      </c>
      <c r="AB102" s="73">
        <v>6.0903061559812462E-2</v>
      </c>
      <c r="AC102" s="73">
        <v>6.0569398818063669E-2</v>
      </c>
      <c r="AD102" s="73">
        <v>5.9992539871451263E-2</v>
      </c>
      <c r="AE102" s="73">
        <v>5.9677257865427512E-2</v>
      </c>
      <c r="AF102" s="73">
        <v>5.7784468533050866E-2</v>
      </c>
      <c r="AG102" s="73">
        <v>5.7473121996194511E-2</v>
      </c>
      <c r="AH102" s="73">
        <v>5.7204398847783285E-2</v>
      </c>
      <c r="AI102" s="73">
        <v>6.483791898250231E-2</v>
      </c>
      <c r="AJ102" s="73">
        <v>6.4248852662620912E-2</v>
      </c>
      <c r="AK102" s="73">
        <v>6.3740635036555984E-2</v>
      </c>
      <c r="AL102" s="73">
        <v>6.3095141190730522E-2</v>
      </c>
      <c r="AM102" s="73">
        <v>6.4130827959759135E-2</v>
      </c>
      <c r="AN102" s="73">
        <v>5.1800121405874401E-2</v>
      </c>
      <c r="AO102" s="73">
        <v>5.2038977753811923E-2</v>
      </c>
      <c r="AP102" s="73">
        <v>4.8617458101267073E-2</v>
      </c>
      <c r="AQ102" s="73">
        <v>4.8569961248303976E-2</v>
      </c>
      <c r="AR102" s="73">
        <v>4.8493129898831533E-2</v>
      </c>
      <c r="AS102" s="73">
        <v>4.8362709081047492E-2</v>
      </c>
      <c r="AT102" s="73">
        <v>4.805402202890359E-2</v>
      </c>
      <c r="AU102" s="73">
        <v>4.8037345200535375E-2</v>
      </c>
      <c r="AV102" s="73">
        <v>4.8096960568327518E-2</v>
      </c>
      <c r="AW102" s="73">
        <v>4.7937771058545499E-2</v>
      </c>
      <c r="AX102" s="73">
        <v>4.7728281268256213E-2</v>
      </c>
      <c r="AY102" s="73">
        <v>4.8057100727627075E-2</v>
      </c>
      <c r="AZ102" s="73">
        <v>4.7657835645688588E-2</v>
      </c>
      <c r="BA102" s="73">
        <v>4.7233368999765817E-2</v>
      </c>
      <c r="BB102" s="73">
        <v>4.6862328702337294E-2</v>
      </c>
      <c r="BC102" s="73">
        <v>5.4347186055719872E-2</v>
      </c>
      <c r="BD102" s="73">
        <v>5.4073637317584564E-2</v>
      </c>
      <c r="BE102" s="73">
        <v>1.820561945709729E-2</v>
      </c>
      <c r="BF102" s="73">
        <v>4.1111949260049317E-2</v>
      </c>
      <c r="BG102" s="73">
        <v>4.0775989614279681E-2</v>
      </c>
      <c r="BH102" s="73">
        <v>0.04</v>
      </c>
      <c r="BI102" s="73">
        <v>3.9814118628519753E-2</v>
      </c>
      <c r="BJ102" s="73">
        <v>3.8735501694602235E-2</v>
      </c>
      <c r="BK102" s="73">
        <v>3.8019568164797846E-2</v>
      </c>
      <c r="BL102" s="73"/>
      <c r="BM102" s="73"/>
      <c r="BN102" s="73"/>
    </row>
    <row r="103" spans="1:66" ht="21">
      <c r="A103" s="27" t="s">
        <v>45</v>
      </c>
      <c r="B103" s="26" t="s">
        <v>89</v>
      </c>
      <c r="C103" s="26" t="s">
        <v>89</v>
      </c>
      <c r="D103" s="26" t="s">
        <v>89</v>
      </c>
      <c r="E103" s="26" t="s">
        <v>89</v>
      </c>
      <c r="F103" s="26" t="s">
        <v>89</v>
      </c>
      <c r="G103" s="26" t="s">
        <v>89</v>
      </c>
      <c r="H103" s="26" t="s">
        <v>89</v>
      </c>
      <c r="I103" s="26" t="s">
        <v>89</v>
      </c>
      <c r="J103" s="26" t="s">
        <v>89</v>
      </c>
      <c r="K103" s="73">
        <v>5.1767032713125265E-2</v>
      </c>
      <c r="L103" s="73">
        <v>5.1204548459900842E-2</v>
      </c>
      <c r="M103" s="73">
        <v>4.5762283012164125E-2</v>
      </c>
      <c r="N103" s="73">
        <v>4.5361271435877926E-2</v>
      </c>
      <c r="O103" s="73">
        <v>4.133285756875394E-2</v>
      </c>
      <c r="P103" s="73">
        <v>4.129419741094098E-2</v>
      </c>
      <c r="Q103" s="73">
        <v>4.1770490444048375E-2</v>
      </c>
      <c r="R103" s="73">
        <v>4.285218641077685E-2</v>
      </c>
      <c r="S103" s="73">
        <v>4.3257892876734948E-2</v>
      </c>
      <c r="T103" s="73">
        <v>5.042130666422235E-2</v>
      </c>
      <c r="U103" s="73">
        <v>6.6820129601819073E-2</v>
      </c>
      <c r="V103" s="73">
        <v>4.4524811037725646E-2</v>
      </c>
      <c r="W103" s="73">
        <v>4.4524811037725646E-2</v>
      </c>
      <c r="X103" s="73">
        <v>4.4524811037725646E-2</v>
      </c>
      <c r="Y103" s="73">
        <v>4.5009987531510941E-2</v>
      </c>
      <c r="Z103" s="73">
        <v>4.5066190739510223E-2</v>
      </c>
      <c r="AA103" s="73">
        <v>4.5058292481354976E-2</v>
      </c>
      <c r="AB103" s="73">
        <v>4.5043674107666277E-2</v>
      </c>
      <c r="AC103" s="73">
        <v>4.4976378967267826E-2</v>
      </c>
      <c r="AD103" s="73">
        <v>4.4695249803265898E-2</v>
      </c>
      <c r="AE103" s="73">
        <v>4.4542301659585615E-2</v>
      </c>
      <c r="AF103" s="73">
        <v>4.3339329238662641E-2</v>
      </c>
      <c r="AG103" s="73">
        <v>4.3202630326616871E-2</v>
      </c>
      <c r="AH103" s="73">
        <v>4.2931852310674055E-2</v>
      </c>
      <c r="AI103" s="73">
        <v>4.5191055689645092E-2</v>
      </c>
      <c r="AJ103" s="73">
        <v>4.4851340281744916E-2</v>
      </c>
      <c r="AK103" s="73">
        <v>4.4491624931174777E-2</v>
      </c>
      <c r="AL103" s="73">
        <v>4.4285039432473368E-2</v>
      </c>
      <c r="AM103" s="73">
        <v>4.4857872146576334E-2</v>
      </c>
      <c r="AN103" s="73">
        <v>3.5916524763519836E-2</v>
      </c>
      <c r="AO103" s="73">
        <v>3.5948486683799498E-2</v>
      </c>
      <c r="AP103" s="73">
        <v>3.5696015744080177E-2</v>
      </c>
      <c r="AQ103" s="73">
        <v>3.5425315718071129E-2</v>
      </c>
      <c r="AR103" s="73">
        <v>3.4979440961406288E-2</v>
      </c>
      <c r="AS103" s="73">
        <v>3.4696467653207892E-2</v>
      </c>
      <c r="AT103" s="73">
        <v>3.4274535058635272E-2</v>
      </c>
      <c r="AU103" s="73">
        <v>3.3839071821289798E-2</v>
      </c>
      <c r="AV103" s="73">
        <v>3.3442707363556971E-2</v>
      </c>
      <c r="AW103" s="73">
        <v>3.3217488398806103E-2</v>
      </c>
      <c r="AX103" s="73">
        <v>3.2978379615558037E-2</v>
      </c>
      <c r="AY103" s="73">
        <v>3.3193860476971891E-2</v>
      </c>
      <c r="AZ103" s="73">
        <v>3.3074571409194273E-2</v>
      </c>
      <c r="BA103" s="73">
        <v>3.2829627020845277E-2</v>
      </c>
      <c r="BB103" s="73">
        <v>3.2601037222731437E-2</v>
      </c>
      <c r="BC103" s="73">
        <v>1.8472968018553044E-2</v>
      </c>
      <c r="BD103" s="73">
        <v>1.8319991613627011E-2</v>
      </c>
      <c r="BE103" s="73">
        <v>9.0375503690875384E-4</v>
      </c>
      <c r="BF103" s="73">
        <v>5.9306244939114766E-2</v>
      </c>
      <c r="BG103" s="73">
        <v>5.8401279586593996E-2</v>
      </c>
      <c r="BH103" s="73">
        <v>5.6773994535212757E-2</v>
      </c>
      <c r="BI103" s="73">
        <v>5.9579694776941819E-2</v>
      </c>
      <c r="BJ103" s="73">
        <v>5.7138789509126715E-2</v>
      </c>
      <c r="BK103" s="73">
        <v>5.5430221103180639E-2</v>
      </c>
      <c r="BL103" s="73"/>
      <c r="BM103" s="73"/>
      <c r="BN103" s="73"/>
    </row>
    <row r="104" spans="1:66" ht="21">
      <c r="A104" s="28" t="s">
        <v>39</v>
      </c>
      <c r="B104" s="87" t="s">
        <v>89</v>
      </c>
      <c r="C104" s="87" t="s">
        <v>89</v>
      </c>
      <c r="D104" s="87" t="s">
        <v>89</v>
      </c>
      <c r="E104" s="87" t="s">
        <v>89</v>
      </c>
      <c r="F104" s="87" t="s">
        <v>89</v>
      </c>
      <c r="G104" s="87" t="s">
        <v>89</v>
      </c>
      <c r="H104" s="87" t="s">
        <v>89</v>
      </c>
      <c r="I104" s="87" t="s">
        <v>89</v>
      </c>
      <c r="J104" s="87" t="s">
        <v>89</v>
      </c>
      <c r="K104" s="87">
        <v>2.3981350517166929E-2</v>
      </c>
      <c r="L104" s="87">
        <v>2.3978615943782488E-2</v>
      </c>
      <c r="M104" s="87">
        <v>2.6374534486128486E-2</v>
      </c>
      <c r="N104" s="87">
        <v>2.6093532492068354E-2</v>
      </c>
      <c r="O104" s="87">
        <v>2.7115814595565661E-2</v>
      </c>
      <c r="P104" s="87">
        <v>2.7075597293462556E-2</v>
      </c>
      <c r="Q104" s="87">
        <v>2.3670874901754305E-2</v>
      </c>
      <c r="R104" s="87">
        <v>2.3480394239904692E-2</v>
      </c>
      <c r="S104" s="87">
        <v>2.3789942315028092E-2</v>
      </c>
      <c r="T104" s="87">
        <v>2.1981087341800772E-2</v>
      </c>
      <c r="U104" s="87">
        <v>6.309870966632232E-2</v>
      </c>
      <c r="V104" s="87">
        <v>3.2292306676613321E-2</v>
      </c>
      <c r="W104" s="87">
        <v>3.2292306676613321E-2</v>
      </c>
      <c r="X104" s="87">
        <v>3.2292306676613321E-2</v>
      </c>
      <c r="Y104" s="87">
        <v>2.6687880204006208E-2</v>
      </c>
      <c r="Z104" s="87">
        <v>2.6447438000934222E-2</v>
      </c>
      <c r="AA104" s="87">
        <v>2.6100733367252334E-2</v>
      </c>
      <c r="AB104" s="87">
        <v>2.5806083703064399E-2</v>
      </c>
      <c r="AC104" s="120">
        <v>2.5499643144210625E-2</v>
      </c>
      <c r="AD104" s="126">
        <v>2.5036430297204596E-2</v>
      </c>
      <c r="AE104" s="133">
        <v>2.4727216031404931E-2</v>
      </c>
      <c r="AF104" s="142">
        <v>2.3990525613204201E-2</v>
      </c>
      <c r="AG104" s="148">
        <v>2.3579751293194808E-2</v>
      </c>
      <c r="AH104" s="154">
        <v>2.3554651597691094E-2</v>
      </c>
      <c r="AI104" s="160">
        <v>2.70700548234417E-2</v>
      </c>
      <c r="AJ104" s="160">
        <v>2.6307802423061074E-2</v>
      </c>
      <c r="AK104" s="160">
        <v>2.5881199470201347E-2</v>
      </c>
      <c r="AL104" s="160">
        <v>2.4595329777046575E-2</v>
      </c>
      <c r="AM104" s="166">
        <v>2.4863238455421908E-2</v>
      </c>
      <c r="AN104" s="166">
        <v>0</v>
      </c>
      <c r="AO104" s="172">
        <v>0</v>
      </c>
      <c r="AP104" s="178">
        <v>0</v>
      </c>
      <c r="AQ104" s="184">
        <v>0</v>
      </c>
      <c r="AR104" s="184">
        <v>0</v>
      </c>
      <c r="AS104" s="184">
        <v>0</v>
      </c>
      <c r="AT104" s="184">
        <v>0</v>
      </c>
      <c r="AU104" s="194">
        <v>0</v>
      </c>
      <c r="AV104" s="205">
        <v>0</v>
      </c>
      <c r="AW104" s="213">
        <v>0</v>
      </c>
      <c r="AX104" s="199">
        <v>0</v>
      </c>
      <c r="AY104" s="219">
        <v>0</v>
      </c>
      <c r="AZ104" s="219">
        <v>0</v>
      </c>
      <c r="BA104" s="219">
        <v>0</v>
      </c>
      <c r="BB104" s="229">
        <v>0</v>
      </c>
      <c r="BC104" s="238">
        <v>0</v>
      </c>
      <c r="BD104" s="231">
        <v>0</v>
      </c>
      <c r="BE104" s="231">
        <v>0</v>
      </c>
      <c r="BF104" s="231">
        <v>0</v>
      </c>
      <c r="BG104" s="267">
        <v>0</v>
      </c>
      <c r="BH104" s="267">
        <v>0</v>
      </c>
      <c r="BI104" s="267">
        <v>0</v>
      </c>
      <c r="BJ104" s="267">
        <v>0</v>
      </c>
      <c r="BK104" s="278">
        <v>0</v>
      </c>
      <c r="BL104" s="278"/>
      <c r="BM104" s="278"/>
      <c r="BN104" s="278"/>
    </row>
    <row r="105" spans="1:66" s="83" customFormat="1" ht="21">
      <c r="A105" s="89" t="s">
        <v>94</v>
      </c>
      <c r="B105" s="84"/>
      <c r="C105" s="84"/>
      <c r="D105" s="84"/>
      <c r="E105" s="84"/>
      <c r="F105" s="84"/>
      <c r="G105" s="84"/>
      <c r="H105" s="84"/>
      <c r="I105" s="84"/>
      <c r="J105" s="85"/>
      <c r="K105" s="85">
        <v>0.99999999999999989</v>
      </c>
      <c r="L105" s="85">
        <v>1.0000000000000002</v>
      </c>
      <c r="M105" s="85">
        <v>0.99999999999999978</v>
      </c>
      <c r="N105" s="85">
        <v>1</v>
      </c>
      <c r="O105" s="85">
        <v>1</v>
      </c>
      <c r="P105" s="85">
        <v>1</v>
      </c>
      <c r="Q105" s="85">
        <v>1</v>
      </c>
      <c r="R105" s="85">
        <v>0.99999999999999978</v>
      </c>
      <c r="S105" s="85">
        <v>1.0000000000000002</v>
      </c>
      <c r="T105" s="85">
        <v>1</v>
      </c>
      <c r="U105" s="85">
        <v>1</v>
      </c>
      <c r="V105" s="85">
        <v>1</v>
      </c>
      <c r="W105" s="85">
        <v>1</v>
      </c>
      <c r="X105" s="85">
        <v>1</v>
      </c>
      <c r="Y105" s="85">
        <v>1</v>
      </c>
      <c r="Z105" s="85">
        <v>0.99999999999999989</v>
      </c>
      <c r="AA105" s="85">
        <v>1</v>
      </c>
      <c r="AB105" s="85">
        <v>1.0000000000000002</v>
      </c>
      <c r="AC105" s="85">
        <v>1</v>
      </c>
      <c r="AD105" s="85">
        <v>1</v>
      </c>
      <c r="AE105" s="85">
        <v>1.0000000000000002</v>
      </c>
      <c r="AF105" s="85">
        <v>1</v>
      </c>
      <c r="AG105" s="85">
        <v>0.99999999999999989</v>
      </c>
      <c r="AH105" s="85">
        <v>1</v>
      </c>
      <c r="AI105" s="85">
        <v>1.0000000000000002</v>
      </c>
      <c r="AJ105" s="85">
        <v>1</v>
      </c>
      <c r="AK105" s="85">
        <v>1</v>
      </c>
      <c r="AL105" s="85">
        <v>1.0000000000000002</v>
      </c>
      <c r="AM105" s="85">
        <v>0.99999999999999989</v>
      </c>
      <c r="AN105" s="85">
        <v>1.0000000000000002</v>
      </c>
      <c r="AO105" s="85">
        <f t="shared" ref="AO105:AP105" si="18">+SUM(AO99:AO104)</f>
        <v>1.0000000000000002</v>
      </c>
      <c r="AP105" s="85">
        <f t="shared" si="18"/>
        <v>1</v>
      </c>
      <c r="AQ105" s="85">
        <f t="shared" ref="AQ105:AT105" si="19">+SUM(AQ99:AQ104)</f>
        <v>1</v>
      </c>
      <c r="AR105" s="85">
        <f t="shared" si="19"/>
        <v>1.0000000000000002</v>
      </c>
      <c r="AS105" s="85">
        <f t="shared" si="19"/>
        <v>1</v>
      </c>
      <c r="AT105" s="85">
        <f t="shared" si="19"/>
        <v>1.0000000000000002</v>
      </c>
      <c r="AU105" s="85">
        <f t="shared" ref="AU105:BF105" si="20">+SUM(AU99:AU104)</f>
        <v>0.99999999999999989</v>
      </c>
      <c r="AV105" s="85">
        <f t="shared" si="20"/>
        <v>0.99999999999999989</v>
      </c>
      <c r="AW105" s="85">
        <f t="shared" si="20"/>
        <v>1</v>
      </c>
      <c r="AX105" s="85">
        <f t="shared" si="20"/>
        <v>1</v>
      </c>
      <c r="AY105" s="85">
        <f t="shared" si="20"/>
        <v>0.99999999999999989</v>
      </c>
      <c r="AZ105" s="85">
        <f t="shared" si="20"/>
        <v>1</v>
      </c>
      <c r="BA105" s="85">
        <f t="shared" si="20"/>
        <v>1</v>
      </c>
      <c r="BB105" s="85">
        <f t="shared" si="20"/>
        <v>0.99999999999999978</v>
      </c>
      <c r="BC105" s="85">
        <f t="shared" si="20"/>
        <v>0.99999999999999989</v>
      </c>
      <c r="BD105" s="85">
        <f t="shared" si="20"/>
        <v>1</v>
      </c>
      <c r="BE105" s="85">
        <f>+SUM(BE99:BE104)</f>
        <v>1</v>
      </c>
      <c r="BF105" s="85">
        <f t="shared" si="20"/>
        <v>1</v>
      </c>
      <c r="BG105" s="85">
        <f>+SUM(BG99:BG104)</f>
        <v>0.9968556769000696</v>
      </c>
      <c r="BH105" s="85">
        <f>+SUM(BH99:BH104)</f>
        <v>1.0005229149585002</v>
      </c>
      <c r="BI105" s="85">
        <f>+SUM(BI99:BI104)</f>
        <v>1.0000000000000002</v>
      </c>
      <c r="BJ105" s="85">
        <f>+SUM(BJ99:BJ104)</f>
        <v>1</v>
      </c>
      <c r="BK105" s="85">
        <f>+SUM(BK99:BK104)</f>
        <v>0.99999999999999989</v>
      </c>
      <c r="BL105" s="85"/>
      <c r="BM105" s="85"/>
      <c r="BN105" s="85"/>
    </row>
    <row r="106" spans="1:66">
      <c r="R106" s="59"/>
      <c r="BI106" s="5" t="s">
        <v>101</v>
      </c>
    </row>
    <row r="107" spans="1:66">
      <c r="R107" s="59"/>
    </row>
    <row r="108" spans="1:66">
      <c r="R108" s="59"/>
    </row>
    <row r="109" spans="1:66">
      <c r="R109" s="59"/>
    </row>
    <row r="110" spans="1:66">
      <c r="R110" s="59"/>
    </row>
  </sheetData>
  <sortState xmlns:xlrd2="http://schemas.microsoft.com/office/spreadsheetml/2017/richdata2" ref="BG67:BI84">
    <sortCondition ref="BG67:BG84"/>
  </sortState>
  <mergeCells count="139">
    <mergeCell ref="BK7:BN7"/>
    <mergeCell ref="BK27:BN27"/>
    <mergeCell ref="BK44:BN44"/>
    <mergeCell ref="BK55:BN55"/>
    <mergeCell ref="BK65:BN65"/>
    <mergeCell ref="BK88:BN88"/>
    <mergeCell ref="BK97:BN97"/>
    <mergeCell ref="BG7:BJ7"/>
    <mergeCell ref="BG27:BJ27"/>
    <mergeCell ref="BG44:BJ44"/>
    <mergeCell ref="BG55:BJ55"/>
    <mergeCell ref="BG65:BJ65"/>
    <mergeCell ref="BG88:BJ88"/>
    <mergeCell ref="BG97:BJ97"/>
    <mergeCell ref="BC7:BF7"/>
    <mergeCell ref="BC27:BF27"/>
    <mergeCell ref="BC44:BF44"/>
    <mergeCell ref="BC55:BF55"/>
    <mergeCell ref="BC65:BF65"/>
    <mergeCell ref="BC88:BF88"/>
    <mergeCell ref="BC97:BF97"/>
    <mergeCell ref="AY7:BB7"/>
    <mergeCell ref="AY27:BB27"/>
    <mergeCell ref="AY44:BB44"/>
    <mergeCell ref="AY55:BB55"/>
    <mergeCell ref="AY65:BB65"/>
    <mergeCell ref="AY88:BB88"/>
    <mergeCell ref="AY97:BB97"/>
    <mergeCell ref="AU7:AX7"/>
    <mergeCell ref="AU27:AX27"/>
    <mergeCell ref="AU44:AX44"/>
    <mergeCell ref="AU55:AX55"/>
    <mergeCell ref="AU65:AX65"/>
    <mergeCell ref="AU88:AX88"/>
    <mergeCell ref="AU97:AX97"/>
    <mergeCell ref="AQ88:AT88"/>
    <mergeCell ref="AQ97:AT97"/>
    <mergeCell ref="AQ7:AT7"/>
    <mergeCell ref="AQ27:AT27"/>
    <mergeCell ref="AQ44:AT44"/>
    <mergeCell ref="AQ55:AT55"/>
    <mergeCell ref="AQ65:AT65"/>
    <mergeCell ref="AM88:AP88"/>
    <mergeCell ref="AM97:AP97"/>
    <mergeCell ref="AM7:AP7"/>
    <mergeCell ref="AM27:AP27"/>
    <mergeCell ref="AM44:AP44"/>
    <mergeCell ref="AM55:AP55"/>
    <mergeCell ref="AM65:AP65"/>
    <mergeCell ref="AI88:AL88"/>
    <mergeCell ref="AI97:AL97"/>
    <mergeCell ref="AI7:AL7"/>
    <mergeCell ref="AI27:AL27"/>
    <mergeCell ref="AI44:AL44"/>
    <mergeCell ref="AI55:AL55"/>
    <mergeCell ref="AI65:AL65"/>
    <mergeCell ref="AE88:AH88"/>
    <mergeCell ref="AE97:AH97"/>
    <mergeCell ref="AE7:AH7"/>
    <mergeCell ref="AE27:AH27"/>
    <mergeCell ref="AE44:AH44"/>
    <mergeCell ref="AE55:AH55"/>
    <mergeCell ref="AE65:AH65"/>
    <mergeCell ref="H37:H38"/>
    <mergeCell ref="I37:I38"/>
    <mergeCell ref="K44:N44"/>
    <mergeCell ref="O44:R44"/>
    <mergeCell ref="H35:H36"/>
    <mergeCell ref="I35:I36"/>
    <mergeCell ref="K91:K93"/>
    <mergeCell ref="O65:R65"/>
    <mergeCell ref="S65:V65"/>
    <mergeCell ref="K65:N65"/>
    <mergeCell ref="W97:Z97"/>
    <mergeCell ref="C97:F97"/>
    <mergeCell ref="G97:J97"/>
    <mergeCell ref="K97:N97"/>
    <mergeCell ref="O97:R97"/>
    <mergeCell ref="S7:V7"/>
    <mergeCell ref="W7:Z7"/>
    <mergeCell ref="C27:F27"/>
    <mergeCell ref="G27:J27"/>
    <mergeCell ref="K27:N27"/>
    <mergeCell ref="O27:R27"/>
    <mergeCell ref="S27:V27"/>
    <mergeCell ref="H30:H31"/>
    <mergeCell ref="I30:I31"/>
    <mergeCell ref="S97:V97"/>
    <mergeCell ref="W88:Z88"/>
    <mergeCell ref="W65:Z65"/>
    <mergeCell ref="C88:F88"/>
    <mergeCell ref="G88:J88"/>
    <mergeCell ref="K88:N88"/>
    <mergeCell ref="O88:R88"/>
    <mergeCell ref="S88:V88"/>
    <mergeCell ref="C65:F65"/>
    <mergeCell ref="G65:J65"/>
    <mergeCell ref="B30:B31"/>
    <mergeCell ref="C30:C31"/>
    <mergeCell ref="D30:D31"/>
    <mergeCell ref="E30:E31"/>
    <mergeCell ref="F30:F31"/>
    <mergeCell ref="G30:G31"/>
    <mergeCell ref="AA7:AD7"/>
    <mergeCell ref="W27:Z27"/>
    <mergeCell ref="B37:B38"/>
    <mergeCell ref="C37:C38"/>
    <mergeCell ref="D37:D38"/>
    <mergeCell ref="E37:E38"/>
    <mergeCell ref="F37:F38"/>
    <mergeCell ref="G37:G38"/>
    <mergeCell ref="B35:B36"/>
    <mergeCell ref="C35:C36"/>
    <mergeCell ref="D35:D36"/>
    <mergeCell ref="E35:E36"/>
    <mergeCell ref="F35:F36"/>
    <mergeCell ref="G35:G36"/>
    <mergeCell ref="C7:F7"/>
    <mergeCell ref="G7:J7"/>
    <mergeCell ref="K7:N7"/>
    <mergeCell ref="O7:R7"/>
    <mergeCell ref="B39:B40"/>
    <mergeCell ref="C39:C40"/>
    <mergeCell ref="D39:D40"/>
    <mergeCell ref="E39:E40"/>
    <mergeCell ref="F39:F40"/>
    <mergeCell ref="G39:G40"/>
    <mergeCell ref="H39:H40"/>
    <mergeCell ref="I39:I40"/>
    <mergeCell ref="W55:Z55"/>
    <mergeCell ref="C44:F44"/>
    <mergeCell ref="G44:J44"/>
    <mergeCell ref="S44:V44"/>
    <mergeCell ref="W44:Z44"/>
    <mergeCell ref="C55:F55"/>
    <mergeCell ref="G55:J55"/>
    <mergeCell ref="K55:N55"/>
    <mergeCell ref="O55:R55"/>
    <mergeCell ref="S55:V55"/>
  </mergeCells>
  <pageMargins left="0.7" right="0.7" top="0.75" bottom="0.75" header="0.3" footer="0.3"/>
  <pageSetup paperSize="9" orientation="portrait" horizontalDpi="4294967294" verticalDpi="4294967294"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2:BN113"/>
  <sheetViews>
    <sheetView tabSelected="1" topLeftCell="A61" zoomScale="70" zoomScaleNormal="70" workbookViewId="0">
      <pane xSplit="1" topLeftCell="BG1" activePane="topRight" state="frozen"/>
      <selection pane="topRight" activeCell="BU96" sqref="BU96"/>
    </sheetView>
  </sheetViews>
  <sheetFormatPr defaultColWidth="11.42578125" defaultRowHeight="15" outlineLevelCol="1"/>
  <cols>
    <col min="1" max="1" customWidth="true" style="21" width="70.0" collapsed="false"/>
    <col min="2" max="2" customWidth="true" hidden="true" style="22" width="19.85546875" outlineLevel="1" collapsed="false"/>
    <col min="3" max="3" customWidth="true" hidden="true" style="18" width="16.5703125" outlineLevel="1" collapsed="false"/>
    <col min="4" max="4" customWidth="true" hidden="true" style="5" width="16.7109375" outlineLevel="1" collapsed="false"/>
    <col min="5" max="5" customWidth="true" hidden="true" style="5" width="16.28515625" outlineLevel="1" collapsed="false"/>
    <col min="6" max="6" customWidth="true" hidden="true" style="5" width="18.85546875" outlineLevel="1" collapsed="false"/>
    <col min="7" max="7" customWidth="true" hidden="true" style="5" width="17.0" outlineLevel="1" collapsed="false"/>
    <col min="8" max="8" customWidth="true" hidden="true" style="5" width="16.140625" outlineLevel="1" collapsed="false"/>
    <col min="9" max="9" customWidth="true" hidden="true" style="5" width="17.85546875" outlineLevel="1" collapsed="false"/>
    <col min="10" max="10" customWidth="true" hidden="true" style="5" width="18.0" outlineLevel="1" collapsed="false"/>
    <col min="11" max="11" customWidth="true" hidden="true" style="5" width="17.5703125" outlineLevel="1" collapsed="false"/>
    <col min="12" max="12" customWidth="true" hidden="true" style="5" width="16.85546875" outlineLevel="1" collapsed="false"/>
    <col min="13" max="13" customWidth="true" hidden="true" style="5" width="20.42578125" outlineLevel="1" collapsed="false"/>
    <col min="14" max="14" customWidth="true" hidden="true" style="5" width="16.5703125" outlineLevel="1" collapsed="false"/>
    <col min="15" max="15" customWidth="true" hidden="true" style="5" width="17.85546875" outlineLevel="1" collapsed="false"/>
    <col min="16" max="16" customWidth="true" hidden="true" style="5" width="17.28515625" outlineLevel="1" collapsed="false"/>
    <col min="17" max="17" customWidth="true" hidden="true" style="5" width="16.42578125" outlineLevel="1" collapsed="false"/>
    <col min="18" max="18" customWidth="true" hidden="true" style="5" width="16.0" outlineLevel="1" collapsed="false"/>
    <col min="19" max="19" customWidth="true" hidden="true" style="5" width="19.5703125" outlineLevel="1" collapsed="false"/>
    <col min="20" max="20" customWidth="true" hidden="true" style="5" width="18.7109375" outlineLevel="1" collapsed="false"/>
    <col min="21" max="21" customWidth="true" hidden="true" style="5" width="15.7109375" outlineLevel="1" collapsed="false"/>
    <col min="22" max="22" customWidth="true" hidden="true" style="5" width="19.5703125" outlineLevel="1" collapsed="false"/>
    <col min="23" max="23" customWidth="true" hidden="true" style="5" width="19.28515625" outlineLevel="1" collapsed="false"/>
    <col min="24" max="24" customWidth="true" hidden="true" style="5" width="17.140625" outlineLevel="1" collapsed="false"/>
    <col min="25" max="25" customWidth="true" hidden="true" style="5" width="16.5703125" outlineLevel="1" collapsed="false"/>
    <col min="26" max="26" customWidth="true" hidden="true" style="5" width="17.7109375" outlineLevel="1" collapsed="false"/>
    <col min="27" max="27" customWidth="true" hidden="true" style="5" width="17.85546875" outlineLevel="1" collapsed="false"/>
    <col min="28" max="28" customWidth="true" hidden="true" style="5" width="18.0" outlineLevel="1" collapsed="false"/>
    <col min="29" max="29" customWidth="true" hidden="true" style="5" width="14.5703125" outlineLevel="1" collapsed="false"/>
    <col min="30" max="30" customWidth="true" hidden="true" style="5" width="16.5703125" outlineLevel="1" collapsed="false"/>
    <col min="31" max="31" customWidth="true" hidden="true" style="5" width="18.140625" outlineLevel="1" collapsed="false"/>
    <col min="32" max="32" customWidth="true" hidden="true" style="5" width="16.85546875" outlineLevel="1" collapsed="false"/>
    <col min="33" max="34" customWidth="true" hidden="true" style="5" width="15.85546875" outlineLevel="1" collapsed="false"/>
    <col min="35" max="35" customWidth="true" hidden="true" style="5" width="18.140625" outlineLevel="1" collapsed="false"/>
    <col min="36" max="36" customWidth="true" hidden="true" style="5" width="16.85546875" outlineLevel="1" collapsed="false"/>
    <col min="37" max="38" customWidth="true" hidden="true" style="5" width="15.85546875" outlineLevel="1" collapsed="false"/>
    <col min="39" max="46" customWidth="true" hidden="true" style="5" width="20.0" outlineLevel="1" collapsed="false"/>
    <col min="47" max="47" customWidth="true" hidden="true" style="5" width="18.5703125" outlineLevel="1" collapsed="false"/>
    <col min="48" max="50" customWidth="true" hidden="true" style="5" width="18.28515625" outlineLevel="1" collapsed="false"/>
    <col min="51" max="54" customWidth="true" hidden="true" style="5" width="18.5703125" outlineLevel="1" collapsed="false"/>
    <col min="55" max="58" customWidth="true" hidden="true" style="5" width="18.42578125" outlineLevel="1" collapsed="false"/>
    <col min="59" max="59" customWidth="true" style="5" width="18.42578125" collapsed="true"/>
    <col min="60" max="66" customWidth="true" style="5" width="18.42578125" collapsed="false"/>
    <col min="67" max="16384" style="5" width="11.42578125" collapsed="false"/>
  </cols>
  <sheetData>
    <row r="2" spans="1:66" ht="33.75" customHeight="1"/>
    <row r="3" spans="1:66" ht="27" customHeight="1"/>
    <row r="5" spans="1:66" ht="30" customHeight="1">
      <c r="B5" s="33"/>
      <c r="C5" s="34"/>
      <c r="D5" s="17"/>
      <c r="E5" s="17"/>
    </row>
    <row r="6" spans="1:66" ht="36.75" thickBot="1">
      <c r="A6" s="64" t="s">
        <v>68</v>
      </c>
      <c r="B6" s="33"/>
      <c r="C6" s="34"/>
      <c r="D6" s="17"/>
      <c r="E6" s="17"/>
      <c r="AB6" s="58"/>
    </row>
    <row r="7" spans="1:66" ht="21.75" thickBot="1">
      <c r="B7" s="31">
        <v>2007</v>
      </c>
      <c r="C7" s="298">
        <v>2008</v>
      </c>
      <c r="D7" s="298"/>
      <c r="E7" s="298"/>
      <c r="F7" s="298"/>
      <c r="G7" s="298">
        <v>2009</v>
      </c>
      <c r="H7" s="298"/>
      <c r="I7" s="298"/>
      <c r="J7" s="298"/>
      <c r="K7" s="298">
        <v>2010</v>
      </c>
      <c r="L7" s="298"/>
      <c r="M7" s="298"/>
      <c r="N7" s="298"/>
      <c r="O7" s="298">
        <v>2011</v>
      </c>
      <c r="P7" s="298"/>
      <c r="Q7" s="298"/>
      <c r="R7" s="298"/>
      <c r="S7" s="296">
        <v>2012</v>
      </c>
      <c r="T7" s="297"/>
      <c r="U7" s="297"/>
      <c r="V7" s="297"/>
      <c r="W7" s="296">
        <v>2013</v>
      </c>
      <c r="X7" s="297"/>
      <c r="Y7" s="297"/>
      <c r="Z7" s="297"/>
      <c r="AA7" s="296">
        <v>2014</v>
      </c>
      <c r="AB7" s="297"/>
      <c r="AC7" s="297"/>
      <c r="AD7" s="297"/>
      <c r="AE7" s="299">
        <v>2015</v>
      </c>
      <c r="AF7" s="300"/>
      <c r="AG7" s="300"/>
      <c r="AH7" s="300"/>
      <c r="AI7" s="299">
        <v>2016</v>
      </c>
      <c r="AJ7" s="300"/>
      <c r="AK7" s="300"/>
      <c r="AL7" s="300"/>
      <c r="AM7" s="299">
        <v>2017</v>
      </c>
      <c r="AN7" s="300"/>
      <c r="AO7" s="300"/>
      <c r="AP7" s="300"/>
      <c r="AQ7" s="299">
        <v>2018</v>
      </c>
      <c r="AR7" s="300"/>
      <c r="AS7" s="300"/>
      <c r="AT7" s="300"/>
      <c r="AU7" s="296">
        <v>2019</v>
      </c>
      <c r="AV7" s="297"/>
      <c r="AW7" s="297"/>
      <c r="AX7" s="211"/>
      <c r="AY7" s="296">
        <v>2020</v>
      </c>
      <c r="AZ7" s="297"/>
      <c r="BA7" s="297"/>
      <c r="BB7" s="297"/>
      <c r="BC7" s="296">
        <v>2021</v>
      </c>
      <c r="BD7" s="310"/>
      <c r="BE7" s="310"/>
      <c r="BF7" s="310"/>
      <c r="BG7" s="296">
        <v>2022</v>
      </c>
      <c r="BH7" s="310"/>
      <c r="BI7" s="310"/>
      <c r="BJ7" s="310"/>
      <c r="BK7" s="296">
        <v>2023</v>
      </c>
      <c r="BL7" s="310"/>
      <c r="BM7" s="310"/>
      <c r="BN7" s="310"/>
    </row>
    <row r="8" spans="1:66" ht="23.25">
      <c r="A8" s="20" t="s">
        <v>15</v>
      </c>
      <c r="B8" s="19" t="s">
        <v>3</v>
      </c>
      <c r="C8" s="19" t="s">
        <v>0</v>
      </c>
      <c r="D8" s="19" t="s">
        <v>1</v>
      </c>
      <c r="E8" s="19" t="s">
        <v>2</v>
      </c>
      <c r="F8" s="19" t="s">
        <v>3</v>
      </c>
      <c r="G8" s="19" t="s">
        <v>0</v>
      </c>
      <c r="H8" s="19" t="s">
        <v>1</v>
      </c>
      <c r="I8" s="19" t="s">
        <v>2</v>
      </c>
      <c r="J8" s="19" t="s">
        <v>3</v>
      </c>
      <c r="K8" s="19" t="s">
        <v>0</v>
      </c>
      <c r="L8" s="19" t="s">
        <v>1</v>
      </c>
      <c r="M8" s="19" t="s">
        <v>2</v>
      </c>
      <c r="N8" s="19" t="s">
        <v>3</v>
      </c>
      <c r="O8" s="19" t="s">
        <v>0</v>
      </c>
      <c r="P8" s="19" t="s">
        <v>1</v>
      </c>
      <c r="Q8" s="19" t="s">
        <v>2</v>
      </c>
      <c r="R8" s="19" t="s">
        <v>3</v>
      </c>
      <c r="S8" s="19" t="s">
        <v>0</v>
      </c>
      <c r="T8" s="19" t="s">
        <v>1</v>
      </c>
      <c r="U8" s="19" t="s">
        <v>2</v>
      </c>
      <c r="V8" s="19" t="s">
        <v>3</v>
      </c>
      <c r="W8" s="19" t="s">
        <v>0</v>
      </c>
      <c r="X8" s="19" t="s">
        <v>1</v>
      </c>
      <c r="Y8" s="19" t="s">
        <v>2</v>
      </c>
      <c r="Z8" s="19" t="s">
        <v>3</v>
      </c>
      <c r="AA8" s="19" t="s">
        <v>0</v>
      </c>
      <c r="AB8" s="19" t="s">
        <v>1</v>
      </c>
      <c r="AC8" s="19" t="s">
        <v>2</v>
      </c>
      <c r="AD8" s="19" t="s">
        <v>3</v>
      </c>
      <c r="AE8" s="19" t="s">
        <v>0</v>
      </c>
      <c r="AF8" s="19" t="s">
        <v>1</v>
      </c>
      <c r="AG8" s="19" t="s">
        <v>2</v>
      </c>
      <c r="AH8" s="19" t="s">
        <v>3</v>
      </c>
      <c r="AI8" s="19" t="s">
        <v>0</v>
      </c>
      <c r="AJ8" s="19" t="s">
        <v>1</v>
      </c>
      <c r="AK8" s="19" t="s">
        <v>2</v>
      </c>
      <c r="AL8" s="19" t="s">
        <v>3</v>
      </c>
      <c r="AM8" s="19" t="s">
        <v>0</v>
      </c>
      <c r="AN8" s="19" t="s">
        <v>1</v>
      </c>
      <c r="AO8" s="19" t="s">
        <v>2</v>
      </c>
      <c r="AP8" s="19" t="s">
        <v>3</v>
      </c>
      <c r="AQ8" s="19" t="s">
        <v>0</v>
      </c>
      <c r="AR8" s="19" t="s">
        <v>1</v>
      </c>
      <c r="AS8" s="19" t="s">
        <v>2</v>
      </c>
      <c r="AT8" s="19" t="s">
        <v>3</v>
      </c>
      <c r="AU8" s="19" t="s">
        <v>0</v>
      </c>
      <c r="AV8" s="19" t="s">
        <v>1</v>
      </c>
      <c r="AW8" s="19" t="s">
        <v>2</v>
      </c>
      <c r="AX8" s="19" t="s">
        <v>3</v>
      </c>
      <c r="AY8" s="19" t="s">
        <v>0</v>
      </c>
      <c r="AZ8" s="19" t="s">
        <v>1</v>
      </c>
      <c r="BA8" s="19" t="s">
        <v>2</v>
      </c>
      <c r="BB8" s="19" t="s">
        <v>3</v>
      </c>
      <c r="BC8" s="19" t="s">
        <v>0</v>
      </c>
      <c r="BD8" s="19" t="s">
        <v>1</v>
      </c>
      <c r="BE8" s="19" t="s">
        <v>2</v>
      </c>
      <c r="BF8" s="19" t="s">
        <v>3</v>
      </c>
      <c r="BG8" s="19" t="s">
        <v>0</v>
      </c>
      <c r="BH8" s="19" t="s">
        <v>1</v>
      </c>
      <c r="BI8" s="19" t="s">
        <v>102</v>
      </c>
      <c r="BJ8" s="19" t="s">
        <v>103</v>
      </c>
      <c r="BK8" s="19" t="s">
        <v>105</v>
      </c>
      <c r="BL8" s="19"/>
      <c r="BM8" s="19"/>
      <c r="BN8" s="19"/>
    </row>
    <row r="9" spans="1:66">
      <c r="C9" s="22"/>
      <c r="M9" s="18"/>
    </row>
    <row r="10" spans="1:66" ht="21">
      <c r="A10" s="23" t="s">
        <v>10</v>
      </c>
      <c r="B10" s="65">
        <v>19652.25400588</v>
      </c>
      <c r="C10" s="65">
        <v>17266.37817235</v>
      </c>
      <c r="D10" s="65">
        <v>21092.890814220002</v>
      </c>
      <c r="E10" s="65">
        <v>21661.997679600005</v>
      </c>
      <c r="F10" s="65">
        <v>22183.949037530005</v>
      </c>
      <c r="G10" s="65">
        <v>22615.868170170146</v>
      </c>
      <c r="H10" s="65">
        <v>23111.861393728366</v>
      </c>
      <c r="I10" s="65">
        <v>23254.607057416793</v>
      </c>
      <c r="J10" s="65">
        <v>34979.183666950034</v>
      </c>
      <c r="K10" s="65">
        <v>34671.557055959187</v>
      </c>
      <c r="L10" s="65">
        <v>34486.67350893921</v>
      </c>
      <c r="M10" s="65">
        <v>34575.100680129261</v>
      </c>
      <c r="N10" s="65">
        <v>32776.408031179257</v>
      </c>
      <c r="O10" s="65">
        <v>33812.720656730002</v>
      </c>
      <c r="P10" s="65">
        <v>33073.833065830004</v>
      </c>
      <c r="Q10" s="65">
        <v>32428.162027220002</v>
      </c>
      <c r="R10" s="65">
        <v>31186.705511740001</v>
      </c>
      <c r="S10" s="65">
        <v>30549.913608049999</v>
      </c>
      <c r="T10" s="65">
        <v>29501.853732580003</v>
      </c>
      <c r="U10" s="65">
        <v>46155.95096485001</v>
      </c>
      <c r="V10" s="65">
        <v>43318.523424559993</v>
      </c>
      <c r="W10" s="65">
        <v>43052.636499249995</v>
      </c>
      <c r="X10" s="65">
        <v>42429.452283359991</v>
      </c>
      <c r="Y10" s="65">
        <v>40751.158174539996</v>
      </c>
      <c r="Z10" s="65">
        <v>38957.125435070004</v>
      </c>
      <c r="AA10" s="65">
        <v>37296.576471070002</v>
      </c>
      <c r="AB10" s="65">
        <v>35653.016920809998</v>
      </c>
      <c r="AC10" s="65">
        <v>33935.024595710005</v>
      </c>
      <c r="AD10" s="65">
        <v>31945.800495919997</v>
      </c>
      <c r="AE10" s="65">
        <v>30511.562471090001</v>
      </c>
      <c r="AF10" s="65">
        <v>30233.229787289998</v>
      </c>
      <c r="AG10" s="65">
        <v>28913.1733594</v>
      </c>
      <c r="AH10" s="65">
        <v>27347.895227700003</v>
      </c>
      <c r="AI10" s="65">
        <v>27180.872300830004</v>
      </c>
      <c r="AJ10" s="65">
        <v>26813.195380310004</v>
      </c>
      <c r="AK10" s="65">
        <v>25866</v>
      </c>
      <c r="AL10" s="65">
        <v>24290</v>
      </c>
      <c r="AM10" s="65">
        <v>23938.163043550001</v>
      </c>
      <c r="AN10" s="65">
        <v>23276.767072980001</v>
      </c>
      <c r="AO10" s="65">
        <v>23085.877413910002</v>
      </c>
      <c r="AP10" s="65">
        <v>22116.676226029998</v>
      </c>
      <c r="AQ10" s="65">
        <v>21289.262646800002</v>
      </c>
      <c r="AR10" s="65">
        <v>21293.70758282</v>
      </c>
      <c r="AS10" s="65">
        <v>20900.780835699999</v>
      </c>
      <c r="AT10" s="65">
        <v>20218.333429530001</v>
      </c>
      <c r="AU10" s="65">
        <v>20143.12522315</v>
      </c>
      <c r="AV10" s="65">
        <v>19891.68450802</v>
      </c>
      <c r="AW10" s="65">
        <v>19720.158639609999</v>
      </c>
      <c r="AX10" s="65">
        <v>18889.78940822</v>
      </c>
      <c r="AY10" s="65">
        <v>19056.10827927</v>
      </c>
      <c r="AZ10" s="65">
        <v>18961.680898760002</v>
      </c>
      <c r="BA10" s="65">
        <v>18821.168828999998</v>
      </c>
      <c r="BB10" s="65">
        <v>18348.24293425</v>
      </c>
      <c r="BC10" s="65">
        <v>26948474.852279998</v>
      </c>
      <c r="BD10" s="65">
        <v>26426233.638330005</v>
      </c>
      <c r="BE10" s="65">
        <v>25530347</v>
      </c>
      <c r="BF10" s="65">
        <v>24717704.747169998</v>
      </c>
      <c r="BG10" s="65">
        <v>23982844.74687</v>
      </c>
      <c r="BH10" s="65">
        <v>23449557.704349998</v>
      </c>
      <c r="BI10" s="65">
        <v>12072022.423630001</v>
      </c>
      <c r="BJ10" s="65">
        <v>11756365.789009998</v>
      </c>
      <c r="BK10" s="65">
        <v>11757027.136200001</v>
      </c>
      <c r="BL10" s="65"/>
      <c r="BM10" s="65"/>
      <c r="BN10" s="65"/>
    </row>
    <row r="11" spans="1:66" ht="21">
      <c r="A11" s="23" t="s">
        <v>11</v>
      </c>
      <c r="B11" s="65">
        <v>119294</v>
      </c>
      <c r="C11" s="65">
        <v>99350</v>
      </c>
      <c r="D11" s="65">
        <v>126110</v>
      </c>
      <c r="E11" s="65">
        <v>128822</v>
      </c>
      <c r="F11" s="65">
        <v>132239</v>
      </c>
      <c r="G11" s="65">
        <v>136235</v>
      </c>
      <c r="H11" s="65">
        <v>139765</v>
      </c>
      <c r="I11" s="65">
        <v>142619</v>
      </c>
      <c r="J11" s="65">
        <v>162731</v>
      </c>
      <c r="K11" s="65">
        <v>165417</v>
      </c>
      <c r="L11" s="65">
        <v>167121</v>
      </c>
      <c r="M11" s="65">
        <v>166614</v>
      </c>
      <c r="N11" s="65">
        <v>163183</v>
      </c>
      <c r="O11" s="65">
        <v>154543</v>
      </c>
      <c r="P11" s="65">
        <v>156148</v>
      </c>
      <c r="Q11" s="65">
        <v>146299</v>
      </c>
      <c r="R11" s="65">
        <v>144963</v>
      </c>
      <c r="S11" s="65">
        <v>153562</v>
      </c>
      <c r="T11" s="65">
        <v>150496</v>
      </c>
      <c r="U11" s="65">
        <v>225428</v>
      </c>
      <c r="V11" s="65">
        <v>214800</v>
      </c>
      <c r="W11" s="65">
        <v>213730</v>
      </c>
      <c r="X11" s="65">
        <v>213919</v>
      </c>
      <c r="Y11" s="65">
        <v>209988</v>
      </c>
      <c r="Z11" s="65">
        <v>208569</v>
      </c>
      <c r="AA11" s="65">
        <v>205104</v>
      </c>
      <c r="AB11" s="65">
        <v>197888</v>
      </c>
      <c r="AC11" s="65">
        <v>192486</v>
      </c>
      <c r="AD11" s="65">
        <v>182714</v>
      </c>
      <c r="AE11" s="65">
        <v>176019</v>
      </c>
      <c r="AF11" s="65">
        <v>170235</v>
      </c>
      <c r="AG11" s="65">
        <v>165465</v>
      </c>
      <c r="AH11" s="65">
        <v>155976</v>
      </c>
      <c r="AI11" s="65">
        <v>153032</v>
      </c>
      <c r="AJ11" s="65">
        <v>149461</v>
      </c>
      <c r="AK11" s="65">
        <v>144029</v>
      </c>
      <c r="AL11" s="65">
        <v>138014</v>
      </c>
      <c r="AM11" s="65">
        <v>135896</v>
      </c>
      <c r="AN11" s="65">
        <v>121288</v>
      </c>
      <c r="AO11" s="65">
        <v>119560</v>
      </c>
      <c r="AP11" s="65">
        <v>115442</v>
      </c>
      <c r="AQ11" s="65">
        <v>113660</v>
      </c>
      <c r="AR11" s="65">
        <v>110865</v>
      </c>
      <c r="AS11" s="65">
        <v>107236</v>
      </c>
      <c r="AT11" s="65">
        <v>103839</v>
      </c>
      <c r="AU11" s="65">
        <v>102677</v>
      </c>
      <c r="AV11" s="65">
        <v>100243</v>
      </c>
      <c r="AW11" s="65">
        <v>97791</v>
      </c>
      <c r="AX11" s="65">
        <v>95533</v>
      </c>
      <c r="AY11" s="65">
        <v>93830</v>
      </c>
      <c r="AZ11" s="65">
        <v>92520</v>
      </c>
      <c r="BA11" s="65">
        <v>91162</v>
      </c>
      <c r="BB11" s="65">
        <v>89019</v>
      </c>
      <c r="BC11" s="65">
        <v>139728</v>
      </c>
      <c r="BD11" s="65">
        <v>136201</v>
      </c>
      <c r="BE11" s="65">
        <v>132938</v>
      </c>
      <c r="BF11" s="65">
        <v>127209</v>
      </c>
      <c r="BG11" s="65">
        <v>124269</v>
      </c>
      <c r="BH11" s="65">
        <v>120690</v>
      </c>
      <c r="BI11" s="65">
        <v>92815</v>
      </c>
      <c r="BJ11" s="65">
        <v>90550</v>
      </c>
      <c r="BK11" s="65">
        <v>90292</v>
      </c>
      <c r="BL11" s="65"/>
      <c r="BM11" s="65"/>
      <c r="BN11" s="65"/>
    </row>
    <row r="12" spans="1:66" ht="21">
      <c r="A12" s="23" t="s">
        <v>12</v>
      </c>
      <c r="B12" s="65">
        <v>164.73799190135298</v>
      </c>
      <c r="C12" s="65">
        <v>173.79343907750379</v>
      </c>
      <c r="D12" s="65">
        <v>167.25787656982001</v>
      </c>
      <c r="E12" s="65">
        <v>168.15448975796062</v>
      </c>
      <c r="F12" s="65">
        <v>167.7564790835533</v>
      </c>
      <c r="G12" s="65">
        <v>166.00629919015046</v>
      </c>
      <c r="H12" s="65">
        <v>165.36229666746587</v>
      </c>
      <c r="I12" s="65">
        <v>163.05406052080573</v>
      </c>
      <c r="J12" s="65">
        <v>214.95095382533157</v>
      </c>
      <c r="K12" s="65">
        <v>209.60093010971778</v>
      </c>
      <c r="L12" s="65">
        <v>206.35751048006657</v>
      </c>
      <c r="M12" s="65">
        <v>207.51617919340066</v>
      </c>
      <c r="N12" s="65">
        <v>200.85675610314345</v>
      </c>
      <c r="O12" s="65">
        <v>218.79166741120596</v>
      </c>
      <c r="P12" s="65">
        <v>211.81080171267004</v>
      </c>
      <c r="Q12" s="65">
        <v>221.65675792192704</v>
      </c>
      <c r="R12" s="65">
        <v>215.13562434372912</v>
      </c>
      <c r="S12" s="65">
        <v>198.94188411228038</v>
      </c>
      <c r="T12" s="65">
        <v>196.0308163179088</v>
      </c>
      <c r="U12" s="65">
        <v>204.74808348940687</v>
      </c>
      <c r="V12" s="65">
        <v>201.66910346629422</v>
      </c>
      <c r="W12" s="65">
        <v>201.4346909617274</v>
      </c>
      <c r="X12" s="65">
        <v>198.34354257153404</v>
      </c>
      <c r="Y12" s="65">
        <v>194.06422354867897</v>
      </c>
      <c r="Z12" s="65">
        <v>186.78291325685984</v>
      </c>
      <c r="AA12" s="65">
        <v>181.84226768405296</v>
      </c>
      <c r="AB12" s="65">
        <v>180.16765504128597</v>
      </c>
      <c r="AC12" s="65">
        <v>176.29866377663831</v>
      </c>
      <c r="AD12" s="65">
        <v>174.84046376260164</v>
      </c>
      <c r="AE12" s="65">
        <v>173.34243729989376</v>
      </c>
      <c r="AF12" s="65">
        <v>177.59702638875672</v>
      </c>
      <c r="AG12" s="65">
        <v>174.73890768077842</v>
      </c>
      <c r="AH12" s="65">
        <v>175.33399515117711</v>
      </c>
      <c r="AI12" s="65">
        <v>177.61561177289718</v>
      </c>
      <c r="AJ12" s="65">
        <v>179.39927727172977</v>
      </c>
      <c r="AK12" s="65">
        <v>179.58883280450465</v>
      </c>
      <c r="AL12" s="65">
        <v>175.99663802222963</v>
      </c>
      <c r="AM12" s="65">
        <v>176.15060813820864</v>
      </c>
      <c r="AN12" s="65">
        <v>191.91319069471012</v>
      </c>
      <c r="AO12" s="65">
        <v>193.0903095843928</v>
      </c>
      <c r="AP12" s="65">
        <v>191.58258022236274</v>
      </c>
      <c r="AQ12" s="65">
        <v>187.30655152912195</v>
      </c>
      <c r="AR12" s="65">
        <v>192.06880063879493</v>
      </c>
      <c r="AS12" s="65">
        <v>194.90451747267707</v>
      </c>
      <c r="AT12" s="65">
        <v>194.70847590529573</v>
      </c>
      <c r="AU12" s="65">
        <v>196.17952631212444</v>
      </c>
      <c r="AV12" s="65">
        <v>198.4346488834133</v>
      </c>
      <c r="AW12" s="65">
        <v>201.65617121831252</v>
      </c>
      <c r="AX12" s="65">
        <v>197.73051624276428</v>
      </c>
      <c r="AY12" s="65">
        <v>203.09184993360333</v>
      </c>
      <c r="AZ12" s="65">
        <v>204.94683202291398</v>
      </c>
      <c r="BA12" s="65">
        <v>206.45848960093022</v>
      </c>
      <c r="BB12" s="65">
        <v>206.1160306704187</v>
      </c>
      <c r="BC12" s="65">
        <v>192863.81292425282</v>
      </c>
      <c r="BD12" s="65">
        <v>194023.78571618421</v>
      </c>
      <c r="BE12" s="65">
        <v>192047</v>
      </c>
      <c r="BF12" s="65">
        <v>194307.83000550274</v>
      </c>
      <c r="BG12" s="65">
        <v>192991.37151558313</v>
      </c>
      <c r="BH12" s="65">
        <v>194295.78013381388</v>
      </c>
      <c r="BI12" s="65">
        <v>130065.42502429565</v>
      </c>
      <c r="BJ12" s="65">
        <v>129832.86348989507</v>
      </c>
      <c r="BK12" s="65">
        <v>130211.17193328313</v>
      </c>
      <c r="BL12" s="65"/>
      <c r="BM12" s="65"/>
      <c r="BN12" s="65"/>
    </row>
    <row r="13" spans="1:66" ht="21">
      <c r="A13" s="23" t="s">
        <v>13</v>
      </c>
      <c r="B13" s="65">
        <v>87783</v>
      </c>
      <c r="C13" s="65">
        <v>73950</v>
      </c>
      <c r="D13" s="65">
        <v>90879</v>
      </c>
      <c r="E13" s="65">
        <v>92133</v>
      </c>
      <c r="F13" s="65">
        <v>93220</v>
      </c>
      <c r="G13" s="65">
        <v>94194</v>
      </c>
      <c r="H13" s="65">
        <v>95079</v>
      </c>
      <c r="I13" s="65">
        <v>95760</v>
      </c>
      <c r="J13" s="65">
        <v>82421</v>
      </c>
      <c r="K13" s="65">
        <v>93879</v>
      </c>
      <c r="L13" s="65">
        <v>94948</v>
      </c>
      <c r="M13" s="65">
        <v>95302</v>
      </c>
      <c r="N13" s="65">
        <v>93476</v>
      </c>
      <c r="O13" s="65">
        <v>73038</v>
      </c>
      <c r="P13" s="65">
        <v>73449</v>
      </c>
      <c r="Q13" s="65">
        <v>59841</v>
      </c>
      <c r="R13" s="65">
        <v>59543</v>
      </c>
      <c r="S13" s="65">
        <v>59517</v>
      </c>
      <c r="T13" s="65">
        <v>58110</v>
      </c>
      <c r="U13" s="65">
        <v>134179</v>
      </c>
      <c r="V13" s="65">
        <v>104365</v>
      </c>
      <c r="W13" s="65">
        <v>105955</v>
      </c>
      <c r="X13" s="65">
        <v>104546</v>
      </c>
      <c r="Y13" s="65">
        <v>95916</v>
      </c>
      <c r="Z13" s="65">
        <v>95914</v>
      </c>
      <c r="AA13" s="65">
        <v>94386</v>
      </c>
      <c r="AB13" s="65">
        <v>92734</v>
      </c>
      <c r="AC13" s="65">
        <v>91254</v>
      </c>
      <c r="AD13" s="65">
        <v>89231</v>
      </c>
      <c r="AE13" s="65">
        <v>87771</v>
      </c>
      <c r="AF13" s="65">
        <v>89356</v>
      </c>
      <c r="AG13" s="65">
        <v>88065</v>
      </c>
      <c r="AH13" s="65">
        <v>86206</v>
      </c>
      <c r="AI13" s="65">
        <v>87972</v>
      </c>
      <c r="AJ13" s="65">
        <v>86886</v>
      </c>
      <c r="AK13" s="65">
        <v>85533</v>
      </c>
      <c r="AL13" s="65">
        <v>82468</v>
      </c>
      <c r="AM13" s="65">
        <v>81761</v>
      </c>
      <c r="AN13" s="65">
        <v>76432</v>
      </c>
      <c r="AO13" s="65">
        <v>75616</v>
      </c>
      <c r="AP13" s="65">
        <v>73573</v>
      </c>
      <c r="AQ13" s="65">
        <v>72567</v>
      </c>
      <c r="AR13" s="65">
        <v>72068</v>
      </c>
      <c r="AS13" s="65">
        <v>70051</v>
      </c>
      <c r="AT13" s="65">
        <v>68591</v>
      </c>
      <c r="AU13" s="65">
        <v>68072</v>
      </c>
      <c r="AV13" s="65">
        <v>66731</v>
      </c>
      <c r="AW13" s="65">
        <v>65171</v>
      </c>
      <c r="AX13" s="65">
        <v>63747</v>
      </c>
      <c r="AY13" s="65">
        <v>62789</v>
      </c>
      <c r="AZ13" s="65">
        <v>61845</v>
      </c>
      <c r="BA13" s="65">
        <v>60958</v>
      </c>
      <c r="BB13" s="65">
        <v>59728</v>
      </c>
      <c r="BC13" s="65">
        <v>96801</v>
      </c>
      <c r="BD13" s="65">
        <v>94593</v>
      </c>
      <c r="BE13" s="65">
        <v>91670</v>
      </c>
      <c r="BF13" s="65">
        <v>84510</v>
      </c>
      <c r="BG13" s="65">
        <v>82733</v>
      </c>
      <c r="BH13" s="65">
        <v>80711</v>
      </c>
      <c r="BI13" s="65">
        <v>65745</v>
      </c>
      <c r="BJ13" s="65">
        <v>64221</v>
      </c>
      <c r="BK13" s="65">
        <v>63404</v>
      </c>
      <c r="BL13" s="65"/>
      <c r="BM13" s="65"/>
      <c r="BN13" s="65"/>
    </row>
    <row r="14" spans="1:66" ht="21">
      <c r="A14" s="23" t="s">
        <v>14</v>
      </c>
      <c r="B14" s="68" t="s">
        <v>89</v>
      </c>
      <c r="C14" s="68" t="s">
        <v>89</v>
      </c>
      <c r="D14" s="68" t="s">
        <v>89</v>
      </c>
      <c r="E14" s="68" t="s">
        <v>89</v>
      </c>
      <c r="F14" s="68" t="s">
        <v>89</v>
      </c>
      <c r="G14" s="68" t="s">
        <v>89</v>
      </c>
      <c r="H14" s="68" t="s">
        <v>89</v>
      </c>
      <c r="I14" s="68" t="s">
        <v>89</v>
      </c>
      <c r="J14" s="68" t="s">
        <v>89</v>
      </c>
      <c r="K14" s="26">
        <v>180002</v>
      </c>
      <c r="L14" s="26">
        <v>202609</v>
      </c>
      <c r="M14" s="26">
        <v>181485</v>
      </c>
      <c r="N14" s="26">
        <v>177679</v>
      </c>
      <c r="O14" s="26">
        <v>164977</v>
      </c>
      <c r="P14" s="26">
        <v>166633</v>
      </c>
      <c r="Q14" s="26">
        <v>156306</v>
      </c>
      <c r="R14" s="26">
        <v>154128</v>
      </c>
      <c r="S14" s="26">
        <v>161919</v>
      </c>
      <c r="T14" s="26">
        <v>171216</v>
      </c>
      <c r="U14" s="26">
        <v>319011</v>
      </c>
      <c r="V14" s="26">
        <v>259462</v>
      </c>
      <c r="W14" s="26">
        <v>259764</v>
      </c>
      <c r="X14" s="26">
        <v>258810</v>
      </c>
      <c r="Y14" s="26">
        <v>259326</v>
      </c>
      <c r="Z14" s="26">
        <v>270569</v>
      </c>
      <c r="AA14" s="26">
        <v>252939</v>
      </c>
      <c r="AB14" s="26">
        <v>243664</v>
      </c>
      <c r="AC14" s="65">
        <v>237089</v>
      </c>
      <c r="AD14" s="65">
        <v>225984</v>
      </c>
      <c r="AE14" s="65">
        <v>218476</v>
      </c>
      <c r="AF14" s="65">
        <v>215931</v>
      </c>
      <c r="AG14" s="65">
        <v>210364</v>
      </c>
      <c r="AH14" s="65">
        <v>199181</v>
      </c>
      <c r="AI14" s="65">
        <v>194915</v>
      </c>
      <c r="AJ14" s="65">
        <v>191091</v>
      </c>
      <c r="AK14" s="65">
        <v>184250</v>
      </c>
      <c r="AL14" s="65">
        <v>175994</v>
      </c>
      <c r="AM14" s="65">
        <v>173377</v>
      </c>
      <c r="AN14" s="65">
        <v>154483</v>
      </c>
      <c r="AO14" s="65">
        <v>152532</v>
      </c>
      <c r="AP14" s="65">
        <v>147632</v>
      </c>
      <c r="AQ14" s="65">
        <v>146436</v>
      </c>
      <c r="AR14" s="65">
        <v>143083</v>
      </c>
      <c r="AS14" s="65">
        <v>138447</v>
      </c>
      <c r="AT14" s="65">
        <v>133012</v>
      </c>
      <c r="AU14" s="65">
        <v>132037</v>
      </c>
      <c r="AV14" s="65">
        <v>128582</v>
      </c>
      <c r="AW14" s="65">
        <v>125493</v>
      </c>
      <c r="AX14" s="65">
        <v>123268</v>
      </c>
      <c r="AY14" s="65">
        <v>121644</v>
      </c>
      <c r="AZ14" s="65">
        <v>120293</v>
      </c>
      <c r="BA14" s="65">
        <v>118883</v>
      </c>
      <c r="BB14" s="65">
        <v>115670</v>
      </c>
      <c r="BC14" s="65">
        <v>200666</v>
      </c>
      <c r="BD14" s="65">
        <v>195699</v>
      </c>
      <c r="BE14" s="65">
        <v>190437</v>
      </c>
      <c r="BF14" s="65">
        <v>180543</v>
      </c>
      <c r="BG14" s="65">
        <v>177682</v>
      </c>
      <c r="BH14" s="65">
        <v>172711</v>
      </c>
      <c r="BI14" s="65">
        <v>123721</v>
      </c>
      <c r="BJ14" s="65">
        <v>120681</v>
      </c>
      <c r="BK14" s="65">
        <v>121090</v>
      </c>
      <c r="BL14" s="65"/>
      <c r="BM14" s="65"/>
      <c r="BN14" s="65"/>
    </row>
    <row r="15" spans="1:66" ht="21">
      <c r="A15" s="24"/>
      <c r="B15" s="37"/>
      <c r="C15" s="37"/>
      <c r="D15" s="37"/>
      <c r="E15" s="37"/>
      <c r="F15" s="37"/>
      <c r="G15" s="42"/>
      <c r="H15" s="42"/>
      <c r="I15" s="42"/>
      <c r="J15" s="42"/>
      <c r="K15" s="42"/>
      <c r="L15" s="42"/>
      <c r="M15" s="42"/>
      <c r="N15" s="42"/>
      <c r="O15" s="42"/>
      <c r="P15" s="42"/>
      <c r="Q15" s="42"/>
      <c r="R15" s="42"/>
      <c r="S15" s="42"/>
      <c r="T15" s="42"/>
      <c r="U15" s="42"/>
      <c r="V15" s="42"/>
      <c r="W15" s="42"/>
      <c r="X15" s="42"/>
      <c r="Y15" s="42"/>
      <c r="Z15" s="42"/>
      <c r="AA15" s="42"/>
      <c r="AB15" s="42"/>
    </row>
    <row r="16" spans="1:66" ht="21">
      <c r="A16" s="23" t="s">
        <v>82</v>
      </c>
      <c r="B16" s="69">
        <v>2.5979234541010774</v>
      </c>
      <c r="C16" s="69" t="s">
        <v>89</v>
      </c>
      <c r="D16" s="69">
        <v>2.7219537189883654</v>
      </c>
      <c r="E16" s="69">
        <v>2.8254319053907229</v>
      </c>
      <c r="F16" s="69">
        <v>2.9275479721374573</v>
      </c>
      <c r="G16" s="69">
        <v>3.0239623544973084</v>
      </c>
      <c r="H16" s="69">
        <v>3.111763235834184</v>
      </c>
      <c r="I16" s="69">
        <v>3.2235734472557254</v>
      </c>
      <c r="J16" s="69">
        <v>3.0834297795234797</v>
      </c>
      <c r="K16" s="69">
        <v>3.2356689257648981</v>
      </c>
      <c r="L16" s="69">
        <v>3.3469754864512544</v>
      </c>
      <c r="M16" s="69">
        <v>3.4890285927123652</v>
      </c>
      <c r="N16" s="69">
        <v>3.6701160931246068</v>
      </c>
      <c r="O16" s="69">
        <v>3.9182287202969519</v>
      </c>
      <c r="P16" s="69">
        <v>4.0579666782427326</v>
      </c>
      <c r="Q16" s="69">
        <v>4.2311012627162699</v>
      </c>
      <c r="R16" s="69">
        <v>4.3783920337992042</v>
      </c>
      <c r="S16" s="69">
        <v>4.5267381628948291</v>
      </c>
      <c r="T16" s="69">
        <v>4.6895976680986626</v>
      </c>
      <c r="U16" s="69">
        <v>4.9608625040141376</v>
      </c>
      <c r="V16" s="69">
        <v>5.1339748909413281</v>
      </c>
      <c r="W16" s="69">
        <v>5.360665186209622</v>
      </c>
      <c r="X16" s="69">
        <v>5.5362967141666379</v>
      </c>
      <c r="Y16" s="69">
        <v>5.7675848921065622</v>
      </c>
      <c r="Z16" s="69">
        <v>5.9395700521619856</v>
      </c>
      <c r="AA16" s="69">
        <v>6.1233621251514343</v>
      </c>
      <c r="AB16" s="69">
        <v>6.2236225321047582</v>
      </c>
      <c r="AC16" s="69">
        <v>6.3867208341629222</v>
      </c>
      <c r="AD16" s="69">
        <v>6.5333457530973442</v>
      </c>
      <c r="AE16" s="69">
        <v>6.6713165092107589</v>
      </c>
      <c r="AF16" s="69">
        <v>6.7442000622964819</v>
      </c>
      <c r="AG16" s="69">
        <v>6.9038946843974722</v>
      </c>
      <c r="AH16" s="69">
        <v>6.9532322072811175</v>
      </c>
      <c r="AI16" s="69">
        <v>6.9</v>
      </c>
      <c r="AJ16" s="69">
        <v>6.9</v>
      </c>
      <c r="AK16" s="69">
        <v>6.9</v>
      </c>
      <c r="AL16" s="69">
        <v>6.9</v>
      </c>
      <c r="AM16" s="69">
        <v>6.9209363260361307</v>
      </c>
      <c r="AN16" s="69">
        <v>6.5979156691671692</v>
      </c>
      <c r="AO16" s="69">
        <v>6.6107900599340992</v>
      </c>
      <c r="AP16" s="69">
        <v>6.5368135444939774</v>
      </c>
      <c r="AQ16" s="69">
        <v>6.6141765054322414</v>
      </c>
      <c r="AR16" s="69">
        <v>6.5833563941130917</v>
      </c>
      <c r="AS16" s="69">
        <v>6.5004968958769576</v>
      </c>
      <c r="AT16" s="69">
        <v>6.5491937844156825</v>
      </c>
      <c r="AU16" s="69">
        <v>6.4465309976902745</v>
      </c>
      <c r="AV16" s="69">
        <v>6.3076664335298842</v>
      </c>
      <c r="AW16" s="69">
        <v>6.2121412082467344</v>
      </c>
      <c r="AX16" s="69">
        <v>6.3410360203687164</v>
      </c>
      <c r="AY16" s="69">
        <v>6.2902476453957279</v>
      </c>
      <c r="AZ16" s="69">
        <v>6.3496500125496658</v>
      </c>
      <c r="BA16" s="69">
        <v>6.4178621298241909</v>
      </c>
      <c r="BB16" s="69">
        <v>6.521903194750089</v>
      </c>
      <c r="BC16" s="69">
        <v>6.8</v>
      </c>
      <c r="BD16" s="69">
        <v>6.8</v>
      </c>
      <c r="BE16" s="69">
        <v>6.9</v>
      </c>
      <c r="BF16" s="69">
        <v>82.583913792885753</v>
      </c>
      <c r="BG16" s="69">
        <v>6.9830206461849924</v>
      </c>
      <c r="BH16" s="69">
        <v>7</v>
      </c>
      <c r="BI16" s="69">
        <v>8</v>
      </c>
      <c r="BJ16" s="69">
        <v>7.9</v>
      </c>
      <c r="BK16" s="69">
        <v>7.9946919528583171</v>
      </c>
      <c r="BL16" s="69"/>
      <c r="BM16" s="69"/>
      <c r="BN16" s="69"/>
    </row>
    <row r="17" spans="1:66" ht="21">
      <c r="A17" s="23" t="s">
        <v>83</v>
      </c>
      <c r="B17" s="69">
        <v>11.153000803782797</v>
      </c>
      <c r="C17" s="69" t="s">
        <v>89</v>
      </c>
      <c r="D17" s="69">
        <v>11.224535450838388</v>
      </c>
      <c r="E17" s="69">
        <v>11.255086876453092</v>
      </c>
      <c r="F17" s="69">
        <v>11.389171574917304</v>
      </c>
      <c r="G17" s="69">
        <v>11.480735019032226</v>
      </c>
      <c r="H17" s="69">
        <v>11.544666025335802</v>
      </c>
      <c r="I17" s="69">
        <v>11.591938888866489</v>
      </c>
      <c r="J17" s="69">
        <v>22.053304738428082</v>
      </c>
      <c r="K17" s="69">
        <v>21.95473838897502</v>
      </c>
      <c r="L17" s="69">
        <v>21.660766527067878</v>
      </c>
      <c r="M17" s="69">
        <v>21.563856581794823</v>
      </c>
      <c r="N17" s="69">
        <v>21.536944455806708</v>
      </c>
      <c r="O17" s="69">
        <v>17.550060843965976</v>
      </c>
      <c r="P17" s="69">
        <v>17.546654257116732</v>
      </c>
      <c r="Q17" s="69">
        <v>17.304458323942757</v>
      </c>
      <c r="R17" s="69">
        <v>17.077267296470325</v>
      </c>
      <c r="S17" s="69">
        <v>16.821951411643244</v>
      </c>
      <c r="T17" s="69">
        <v>16.528320564208897</v>
      </c>
      <c r="U17" s="69">
        <v>15.338049824292129</v>
      </c>
      <c r="V17" s="69">
        <v>14.98134226694698</v>
      </c>
      <c r="W17" s="69">
        <v>14.030885589211294</v>
      </c>
      <c r="X17" s="69">
        <v>13.633300661562147</v>
      </c>
      <c r="Y17" s="69">
        <v>13.835169408454993</v>
      </c>
      <c r="Z17" s="69">
        <v>13.74571474163807</v>
      </c>
      <c r="AA17" s="69">
        <v>13.597185336391149</v>
      </c>
      <c r="AB17" s="69">
        <v>13.359918940870417</v>
      </c>
      <c r="AC17" s="69">
        <v>13.247522989552833</v>
      </c>
      <c r="AD17" s="69">
        <v>12.952006247884015</v>
      </c>
      <c r="AE17" s="69">
        <v>12.863268784213858</v>
      </c>
      <c r="AF17" s="69">
        <v>12.499595458942439</v>
      </c>
      <c r="AG17" s="69">
        <v>12.586088679191874</v>
      </c>
      <c r="AH17" s="69">
        <v>12.369863095035241</v>
      </c>
      <c r="AI17" s="69">
        <v>12.2</v>
      </c>
      <c r="AJ17" s="69">
        <v>12.5</v>
      </c>
      <c r="AK17" s="69">
        <v>12.5</v>
      </c>
      <c r="AL17" s="69">
        <v>12.5</v>
      </c>
      <c r="AM17" s="69">
        <v>12.433634703464548</v>
      </c>
      <c r="AN17" s="69">
        <v>12.383764769471258</v>
      </c>
      <c r="AO17" s="69">
        <v>12.391391488371765</v>
      </c>
      <c r="AP17" s="69">
        <v>12.310960779105747</v>
      </c>
      <c r="AQ17" s="69">
        <v>12.609673942366749</v>
      </c>
      <c r="AR17" s="69">
        <v>12.521893521871334</v>
      </c>
      <c r="AS17" s="69">
        <v>12.505675408224</v>
      </c>
      <c r="AT17" s="69">
        <v>12.34448290360322</v>
      </c>
      <c r="AU17" s="69">
        <v>12.292605401742167</v>
      </c>
      <c r="AV17" s="69">
        <v>12.253258786246334</v>
      </c>
      <c r="AW17" s="69">
        <v>12.444579850053421</v>
      </c>
      <c r="AX17" s="69">
        <v>12.474006293798789</v>
      </c>
      <c r="AY17" s="69">
        <v>12.393533599583156</v>
      </c>
      <c r="AZ17" s="69">
        <v>13.132037064893753</v>
      </c>
      <c r="BA17" s="69">
        <v>12.953100958552582</v>
      </c>
      <c r="BB17" s="69">
        <v>12.213779197249666</v>
      </c>
      <c r="BC17" s="69">
        <v>12.5</v>
      </c>
      <c r="BD17" s="69">
        <v>12.5</v>
      </c>
      <c r="BE17" s="69">
        <v>12.5</v>
      </c>
      <c r="BF17" s="69">
        <v>137.7330114471383</v>
      </c>
      <c r="BG17" s="69">
        <v>11.28491405731925</v>
      </c>
      <c r="BH17" s="69">
        <v>11.2</v>
      </c>
      <c r="BI17" s="69">
        <v>10.5</v>
      </c>
      <c r="BJ17" s="69">
        <v>10.4</v>
      </c>
      <c r="BK17" s="69">
        <v>10.314011991326469</v>
      </c>
      <c r="BL17" s="69"/>
      <c r="BM17" s="69"/>
      <c r="BN17" s="69"/>
    </row>
    <row r="18" spans="1:66" ht="27" customHeight="1">
      <c r="C18" s="22"/>
      <c r="D18" s="22"/>
      <c r="E18" s="22"/>
      <c r="F18" s="22"/>
      <c r="G18" s="43"/>
      <c r="H18" s="43"/>
      <c r="I18" s="43"/>
      <c r="J18" s="43"/>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row>
    <row r="19" spans="1:66" ht="21">
      <c r="A19" s="29" t="s">
        <v>16</v>
      </c>
      <c r="B19" s="74">
        <v>0.98</v>
      </c>
      <c r="C19" s="74">
        <v>0.97981966479988336</v>
      </c>
      <c r="D19" s="74">
        <v>0.97961715439703623</v>
      </c>
      <c r="E19" s="74">
        <v>0.98002164291385951</v>
      </c>
      <c r="F19" s="74">
        <v>0.98100934012927377</v>
      </c>
      <c r="G19" s="74">
        <v>0.98071073658166719</v>
      </c>
      <c r="H19" s="74">
        <v>0.98130627383797298</v>
      </c>
      <c r="I19" s="74">
        <v>0.9790695884969759</v>
      </c>
      <c r="J19" s="74">
        <v>0.9790695884969759</v>
      </c>
      <c r="K19" s="74">
        <v>0.98979448169550555</v>
      </c>
      <c r="L19" s="74">
        <v>0.99001492482245745</v>
      </c>
      <c r="M19" s="74">
        <v>0.98947853861986901</v>
      </c>
      <c r="N19" s="74">
        <v>0.9838173910580561</v>
      </c>
      <c r="O19" s="74">
        <v>0.98274212748201739</v>
      </c>
      <c r="P19" s="74">
        <v>0.98826710573196563</v>
      </c>
      <c r="Q19" s="74">
        <v>0.98785190601677253</v>
      </c>
      <c r="R19" s="74">
        <v>0.98623423060738535</v>
      </c>
      <c r="S19" s="74">
        <v>0.98603650973606705</v>
      </c>
      <c r="T19" s="74">
        <v>0.98525582465654915</v>
      </c>
      <c r="U19" s="74">
        <v>0.9815054056814887</v>
      </c>
      <c r="V19" s="74">
        <v>0.96410113401976372</v>
      </c>
      <c r="W19" s="74">
        <v>0.96476136614481711</v>
      </c>
      <c r="X19" s="74">
        <v>0.96665941979300274</v>
      </c>
      <c r="Y19" s="74">
        <v>0.96533136978294121</v>
      </c>
      <c r="Z19" s="74">
        <v>0.96672303117973435</v>
      </c>
      <c r="AA19" s="74">
        <v>0.96892017951462273</v>
      </c>
      <c r="AB19" s="74">
        <v>0.96919706750597623</v>
      </c>
      <c r="AC19" s="74">
        <v>0.96291377019337421</v>
      </c>
      <c r="AD19" s="74">
        <v>0.96407419518579363</v>
      </c>
      <c r="AE19" s="74">
        <v>0.9666303109575356</v>
      </c>
      <c r="AF19" s="74">
        <v>0.9654506313851019</v>
      </c>
      <c r="AG19" s="74">
        <v>0.96498308813443201</v>
      </c>
      <c r="AH19" s="74">
        <v>0.964530804789412</v>
      </c>
      <c r="AI19" s="74">
        <v>0.96293051934138141</v>
      </c>
      <c r="AJ19" s="74">
        <v>0.95132561257736559</v>
      </c>
      <c r="AK19" s="74">
        <v>0.95</v>
      </c>
      <c r="AL19" s="74">
        <v>0.94299999999999995</v>
      </c>
      <c r="AM19" s="74">
        <v>0.94057505971021893</v>
      </c>
      <c r="AN19" s="74">
        <v>0.93426617463272521</v>
      </c>
      <c r="AO19" s="74">
        <v>0.92695447584920743</v>
      </c>
      <c r="AP19" s="74">
        <v>0.92304629245162539</v>
      </c>
      <c r="AQ19" s="74">
        <v>0.91282065864460682</v>
      </c>
      <c r="AR19" s="74">
        <v>0.85106863949617495</v>
      </c>
      <c r="AS19" s="74">
        <v>0.8511968343207672</v>
      </c>
      <c r="AT19" s="71">
        <v>0.85116171304679333</v>
      </c>
      <c r="AU19" s="71">
        <v>0.84437436868399807</v>
      </c>
      <c r="AV19" s="71">
        <v>0.83830581923299596</v>
      </c>
      <c r="AW19" s="71">
        <v>0.83621461241328643</v>
      </c>
      <c r="AX19" s="71">
        <v>0.84400577197712279</v>
      </c>
      <c r="AY19" s="71">
        <v>0.84167936079152184</v>
      </c>
      <c r="AZ19" s="71">
        <v>0.83455864384812295</v>
      </c>
      <c r="BA19" s="71">
        <v>0.82828535964141203</v>
      </c>
      <c r="BB19" s="71">
        <v>0.8259999330322525</v>
      </c>
      <c r="BC19" s="71">
        <v>0.83748862569491678</v>
      </c>
      <c r="BD19" s="71">
        <v>0.83029738695357247</v>
      </c>
      <c r="BE19" s="71">
        <v>0.82599999999999996</v>
      </c>
      <c r="BF19" s="71">
        <v>0.81473726737332719</v>
      </c>
      <c r="BG19" s="71">
        <v>0.80946656063991873</v>
      </c>
      <c r="BH19" s="71">
        <v>0.79976334548693984</v>
      </c>
      <c r="BI19" s="71">
        <v>0.71109591084396961</v>
      </c>
      <c r="BJ19" s="71">
        <v>0.69661270147665644</v>
      </c>
      <c r="BK19" s="71">
        <v>0.72702009521453537</v>
      </c>
      <c r="BL19" s="71"/>
      <c r="BM19" s="71"/>
      <c r="BN19" s="71"/>
    </row>
    <row r="20" spans="1:66" ht="21">
      <c r="A20" s="29" t="s">
        <v>17</v>
      </c>
      <c r="B20" s="74">
        <v>5.2043438931642538E-2</v>
      </c>
      <c r="C20" s="74" t="s">
        <v>89</v>
      </c>
      <c r="D20" s="74">
        <v>5.4667747574766529E-2</v>
      </c>
      <c r="E20" s="74">
        <v>5.6502834531162276E-2</v>
      </c>
      <c r="F20" s="74">
        <v>5.4752603309170068E-2</v>
      </c>
      <c r="G20" s="74">
        <v>4.6465753854658565E-2</v>
      </c>
      <c r="H20" s="74">
        <v>3.9855277954011621E-2</v>
      </c>
      <c r="I20" s="74">
        <v>3.4437285955954279E-2</v>
      </c>
      <c r="J20" s="74">
        <v>2.7373194373658108E-2</v>
      </c>
      <c r="K20" s="74">
        <v>2.5183801834777843E-2</v>
      </c>
      <c r="L20" s="74">
        <v>2.508129332018692E-2</v>
      </c>
      <c r="M20" s="74">
        <v>2.6066145129013566E-2</v>
      </c>
      <c r="N20" s="74">
        <v>2.6935874981672686E-2</v>
      </c>
      <c r="O20" s="74">
        <v>2.71903989956713E-2</v>
      </c>
      <c r="P20" s="74">
        <v>2.9168319582489111E-2</v>
      </c>
      <c r="Q20" s="74">
        <v>3.117867263713742E-2</v>
      </c>
      <c r="R20" s="74">
        <v>3.215052006828642E-2</v>
      </c>
      <c r="S20" s="74">
        <v>3.1653130940026059E-2</v>
      </c>
      <c r="T20" s="74">
        <v>3.2781769064785006E-2</v>
      </c>
      <c r="U20" s="74">
        <v>3.3978992335029157E-2</v>
      </c>
      <c r="V20" s="74">
        <v>3.2157510298489837E-2</v>
      </c>
      <c r="W20" s="74">
        <v>3.0661441163426721E-2</v>
      </c>
      <c r="X20" s="74">
        <v>2.9792149563716546E-2</v>
      </c>
      <c r="Y20" s="74">
        <v>2.943266720531185E-2</v>
      </c>
      <c r="Z20" s="74">
        <v>2.9435376033024457E-2</v>
      </c>
      <c r="AA20" s="74">
        <v>2.9263174964674718E-2</v>
      </c>
      <c r="AB20" s="74">
        <v>2.9328446930665907E-2</v>
      </c>
      <c r="AC20" s="74">
        <v>2.8994231358131183E-2</v>
      </c>
      <c r="AD20" s="74">
        <v>2.8458919431898225E-2</v>
      </c>
      <c r="AE20" s="74">
        <v>2.7835350152608577E-2</v>
      </c>
      <c r="AF20" s="74">
        <v>2.61753636294829E-2</v>
      </c>
      <c r="AG20" s="74">
        <v>2.5099801077214198E-2</v>
      </c>
      <c r="AH20" s="74">
        <v>2.39283352282628E-2</v>
      </c>
      <c r="AI20" s="74">
        <v>2.3104264039201801E-2</v>
      </c>
      <c r="AJ20" s="74">
        <v>2.2386707507062537E-2</v>
      </c>
      <c r="AK20" s="74">
        <v>2.1999999999999999E-2</v>
      </c>
      <c r="AL20" s="74">
        <v>2.1000000000000001E-2</v>
      </c>
      <c r="AM20" s="74">
        <v>2.0787240839863688E-2</v>
      </c>
      <c r="AN20" s="74">
        <v>2.0373144586316731E-2</v>
      </c>
      <c r="AO20" s="74">
        <v>2.0203800312562685E-2</v>
      </c>
      <c r="AP20" s="74">
        <v>1.991925488713615E-2</v>
      </c>
      <c r="AQ20" s="74">
        <v>1.9654435911148134E-2</v>
      </c>
      <c r="AR20" s="74">
        <v>1.8112376442732055E-2</v>
      </c>
      <c r="AS20" s="74">
        <v>1.7866196890946855E-2</v>
      </c>
      <c r="AT20" s="74">
        <v>1.7633435579693376E-2</v>
      </c>
      <c r="AU20" s="74">
        <v>1.7501773771030821E-2</v>
      </c>
      <c r="AV20" s="74">
        <v>1.7231305764318791E-2</v>
      </c>
      <c r="AW20" s="74">
        <v>1.7033882646609867E-2</v>
      </c>
      <c r="AX20" s="74">
        <v>1.6956232950650241E-2</v>
      </c>
      <c r="AY20" s="74">
        <v>1.6865087920189873E-2</v>
      </c>
      <c r="AZ20" s="74">
        <v>1.6762525561583488E-2</v>
      </c>
      <c r="BA20" s="74">
        <v>1.6663758176834916E-2</v>
      </c>
      <c r="BB20" s="74">
        <v>1.6503463956591663E-2</v>
      </c>
      <c r="BC20" s="74">
        <v>1.6863623087907793E-2</v>
      </c>
      <c r="BD20" s="71">
        <v>1.6672178410587664E-2</v>
      </c>
      <c r="BE20" s="74">
        <v>1.6E-2</v>
      </c>
      <c r="BF20" s="71">
        <v>1.6283894736511002E-2</v>
      </c>
      <c r="BG20" s="74">
        <v>1.6336481863810051E-2</v>
      </c>
      <c r="BH20" s="71">
        <v>1.6917098951638742E-2</v>
      </c>
      <c r="BI20" s="74">
        <v>1.85275161732242E-2</v>
      </c>
      <c r="BJ20" s="71">
        <v>2.5971792008740301E-2</v>
      </c>
      <c r="BK20" s="74">
        <v>3.4320156547744299E-2</v>
      </c>
      <c r="BL20" s="71"/>
      <c r="BM20" s="74"/>
      <c r="BN20" s="71"/>
    </row>
    <row r="21" spans="1:66" ht="21">
      <c r="A21" s="29" t="s">
        <v>18</v>
      </c>
      <c r="B21" s="74">
        <v>5.0836485134421273E-2</v>
      </c>
      <c r="C21" s="74" t="s">
        <v>89</v>
      </c>
      <c r="D21" s="74">
        <v>5.0406346284649649E-2</v>
      </c>
      <c r="E21" s="74">
        <v>5.0890028672415294E-2</v>
      </c>
      <c r="F21" s="74">
        <v>5.2059003544822333E-2</v>
      </c>
      <c r="G21" s="74">
        <v>5.0145239987973406E-2</v>
      </c>
      <c r="H21" s="74">
        <v>4.5014534922093202E-2</v>
      </c>
      <c r="I21" s="74">
        <v>4.2721350962246961E-2</v>
      </c>
      <c r="J21" s="74">
        <v>3.9063160195238658E-2</v>
      </c>
      <c r="K21" s="74">
        <v>4.089009629470345E-2</v>
      </c>
      <c r="L21" s="74">
        <v>4.3284832796980331E-2</v>
      </c>
      <c r="M21" s="74">
        <v>4.5145919157775306E-2</v>
      </c>
      <c r="N21" s="74">
        <v>5.0913044309041658E-2</v>
      </c>
      <c r="O21" s="74">
        <v>5.0587487585353197E-2</v>
      </c>
      <c r="P21" s="74">
        <v>4.7919207510571847E-2</v>
      </c>
      <c r="Q21" s="74">
        <v>4.7927474463109146E-2</v>
      </c>
      <c r="R21" s="74">
        <v>4.8441583356607552E-2</v>
      </c>
      <c r="S21" s="74">
        <v>4.9427775973317559E-2</v>
      </c>
      <c r="T21" s="74">
        <v>4.958800503739471E-2</v>
      </c>
      <c r="U21" s="74">
        <v>5.5052117048854397E-2</v>
      </c>
      <c r="V21" s="74">
        <v>5.3786298943811782E-2</v>
      </c>
      <c r="W21" s="74">
        <v>5.2057330894131192E-2</v>
      </c>
      <c r="X21" s="74">
        <v>5.2302899196415481E-2</v>
      </c>
      <c r="Y21" s="74">
        <v>5.1417925245921807E-2</v>
      </c>
      <c r="Z21" s="74">
        <v>5.0979744580613252E-2</v>
      </c>
      <c r="AA21" s="74">
        <v>5.0979744580613252E-2</v>
      </c>
      <c r="AB21" s="74">
        <v>5.0979744580613252E-2</v>
      </c>
      <c r="AC21" s="74">
        <v>5.0979744580613252E-2</v>
      </c>
      <c r="AD21" s="74">
        <v>5.0979744580613252E-2</v>
      </c>
      <c r="AE21" s="74">
        <v>5.0979744580613252E-2</v>
      </c>
      <c r="AF21" s="74">
        <v>5.0979744580613252E-2</v>
      </c>
      <c r="AG21" s="74">
        <v>5.0979744580613252E-2</v>
      </c>
      <c r="AH21" s="74">
        <v>5.0979744580613252E-2</v>
      </c>
      <c r="AI21" s="74">
        <v>5.0979744580613252E-2</v>
      </c>
      <c r="AJ21" s="74">
        <v>5.0979744580613252E-2</v>
      </c>
      <c r="AK21" s="74">
        <v>5.0999999999999997E-2</v>
      </c>
      <c r="AL21" s="74">
        <v>5.0999999999999997E-2</v>
      </c>
      <c r="AM21" s="74">
        <v>2.8269109358792881E-2</v>
      </c>
      <c r="AN21" s="74">
        <v>2.7825158969595143E-2</v>
      </c>
      <c r="AO21" s="74">
        <v>2.684906861473621E-2</v>
      </c>
      <c r="AP21" s="74">
        <v>2.5922483633264045E-2</v>
      </c>
      <c r="AQ21" s="74">
        <v>2.5615799018309859E-2</v>
      </c>
      <c r="AR21" s="74">
        <v>2.9161951804592322E-2</v>
      </c>
      <c r="AS21" s="74">
        <v>2.8538896670936894E-2</v>
      </c>
      <c r="AT21" s="74">
        <v>2.801573270098915E-2</v>
      </c>
      <c r="AU21" s="74">
        <v>2.7246720199676736E-2</v>
      </c>
      <c r="AV21" s="74">
        <v>2.6731481047998364E-2</v>
      </c>
      <c r="AW21" s="74">
        <v>2.6086114428574815E-2</v>
      </c>
      <c r="AX21" s="74">
        <v>2.6773244327340628E-2</v>
      </c>
      <c r="AY21" s="74">
        <v>2.619212766286939E-2</v>
      </c>
      <c r="AZ21" s="74">
        <v>2.5834394184211008E-2</v>
      </c>
      <c r="BA21" s="74">
        <v>2.5389358832646924E-2</v>
      </c>
      <c r="BB21" s="74">
        <v>2.5146745077701003E-2</v>
      </c>
      <c r="BC21" s="74">
        <v>2.3706024066671376E-2</v>
      </c>
      <c r="BD21" s="71">
        <v>2.3101845949258144E-2</v>
      </c>
      <c r="BE21" s="74">
        <v>2.3E-2</v>
      </c>
      <c r="BF21" s="71">
        <v>2.2654586421250743E-2</v>
      </c>
      <c r="BG21" s="74">
        <v>2.2545009787272949E-2</v>
      </c>
      <c r="BH21" s="71">
        <v>2.1924212832215066E-2</v>
      </c>
      <c r="BI21" s="74">
        <v>2.2017418130401901E-2</v>
      </c>
      <c r="BJ21" s="71">
        <v>2.2124291109578E-2</v>
      </c>
      <c r="BK21" s="74">
        <v>2.25897990805334E-2</v>
      </c>
      <c r="BL21" s="71"/>
      <c r="BM21" s="74"/>
      <c r="BN21" s="71"/>
    </row>
    <row r="22" spans="1:66" ht="21.75" customHeight="1">
      <c r="C22" s="22"/>
      <c r="D22" s="22"/>
      <c r="E22" s="22"/>
      <c r="F22" s="22"/>
      <c r="G22" s="43"/>
      <c r="H22" s="43"/>
      <c r="I22" s="43"/>
      <c r="J22" s="43"/>
      <c r="M22" s="18"/>
      <c r="N22" s="18"/>
      <c r="O22" s="18"/>
      <c r="P22" s="18"/>
      <c r="Q22" s="18"/>
      <c r="R22" s="18"/>
      <c r="S22" s="18"/>
      <c r="T22" s="18"/>
      <c r="U22" s="18"/>
      <c r="V22" s="18"/>
      <c r="W22" s="18"/>
      <c r="X22" s="18"/>
      <c r="Y22" s="18"/>
      <c r="Z22" s="18"/>
      <c r="AA22" s="18"/>
      <c r="AB22" s="18"/>
    </row>
    <row r="23" spans="1:66" ht="21">
      <c r="A23" s="23" t="s">
        <v>91</v>
      </c>
      <c r="B23" s="71">
        <v>0.42127082298133212</v>
      </c>
      <c r="C23" s="71" t="s">
        <v>89</v>
      </c>
      <c r="D23" s="71">
        <v>0.43124226961316198</v>
      </c>
      <c r="E23" s="71">
        <v>0.42766224111514367</v>
      </c>
      <c r="F23" s="71">
        <v>0.42412301946243869</v>
      </c>
      <c r="G23" s="71">
        <v>0.42213932433963453</v>
      </c>
      <c r="H23" s="71">
        <v>0.4168266286862698</v>
      </c>
      <c r="I23" s="71">
        <v>0.41208709822956613</v>
      </c>
      <c r="J23" s="71">
        <v>0.48073447899999999</v>
      </c>
      <c r="K23" s="71">
        <v>0.47760630385270864</v>
      </c>
      <c r="L23" s="71">
        <v>0.46014119798433351</v>
      </c>
      <c r="M23" s="71">
        <v>0.45794928437005217</v>
      </c>
      <c r="N23" s="71">
        <v>0.4512553377491223</v>
      </c>
      <c r="O23" s="71">
        <v>0.48316521424259912</v>
      </c>
      <c r="P23" s="71">
        <v>0.47655255771152627</v>
      </c>
      <c r="Q23" s="71">
        <v>0.46966443724342066</v>
      </c>
      <c r="R23" s="71">
        <v>0.47003615784699915</v>
      </c>
      <c r="S23" s="71">
        <v>0.46732000531714851</v>
      </c>
      <c r="T23" s="71">
        <v>0.46308785356534637</v>
      </c>
      <c r="U23" s="71">
        <v>0.43335635786870713</v>
      </c>
      <c r="V23" s="71">
        <v>0.42761161626366129</v>
      </c>
      <c r="W23" s="71">
        <v>0.42648745247515679</v>
      </c>
      <c r="X23" s="71">
        <v>0.42179330797629772</v>
      </c>
      <c r="Y23" s="71" t="s">
        <v>89</v>
      </c>
      <c r="Z23" s="71" t="s">
        <v>89</v>
      </c>
      <c r="AA23" s="71" t="s">
        <v>89</v>
      </c>
      <c r="AB23" s="71" t="s">
        <v>89</v>
      </c>
      <c r="AC23" s="71" t="s">
        <v>89</v>
      </c>
      <c r="AD23" s="71" t="s">
        <v>89</v>
      </c>
      <c r="AE23" s="71" t="s">
        <v>89</v>
      </c>
      <c r="AF23" s="71" t="s">
        <v>89</v>
      </c>
      <c r="AG23" s="71" t="s">
        <v>89</v>
      </c>
      <c r="AH23" s="71" t="s">
        <v>89</v>
      </c>
      <c r="AI23" s="71" t="s">
        <v>89</v>
      </c>
      <c r="AJ23" s="71" t="s">
        <v>89</v>
      </c>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row>
    <row r="24" spans="1:66" ht="21">
      <c r="A24" s="23" t="s">
        <v>19</v>
      </c>
      <c r="B24" s="74" t="s">
        <v>89</v>
      </c>
      <c r="C24" s="74" t="s">
        <v>89</v>
      </c>
      <c r="D24" s="74" t="s">
        <v>89</v>
      </c>
      <c r="E24" s="74" t="s">
        <v>89</v>
      </c>
      <c r="F24" s="74" t="s">
        <v>89</v>
      </c>
      <c r="G24" s="74" t="s">
        <v>89</v>
      </c>
      <c r="H24" s="74" t="s">
        <v>89</v>
      </c>
      <c r="I24" s="74" t="s">
        <v>89</v>
      </c>
      <c r="J24" s="74" t="s">
        <v>89</v>
      </c>
      <c r="K24" s="74" t="s">
        <v>89</v>
      </c>
      <c r="L24" s="74" t="s">
        <v>89</v>
      </c>
      <c r="M24" s="74" t="s">
        <v>89</v>
      </c>
      <c r="N24" s="74" t="s">
        <v>89</v>
      </c>
      <c r="O24" s="74">
        <v>0.60863912853818691</v>
      </c>
      <c r="P24" s="74">
        <v>0.59986250468000935</v>
      </c>
      <c r="Q24" s="74">
        <v>0.5977529719746979</v>
      </c>
      <c r="R24" s="74">
        <v>0.58931641733032758</v>
      </c>
      <c r="S24" s="74">
        <v>0.5963862876020275</v>
      </c>
      <c r="T24" s="74">
        <v>0.59728099468177087</v>
      </c>
      <c r="U24" s="74">
        <v>0.56861030821888603</v>
      </c>
      <c r="V24" s="74">
        <v>0.57410642985701688</v>
      </c>
      <c r="W24" s="74">
        <v>0.57717526451286583</v>
      </c>
      <c r="X24" s="74">
        <v>0.58347679718005574</v>
      </c>
      <c r="Y24" s="74">
        <v>0.57857819626682261</v>
      </c>
      <c r="Z24" s="74">
        <v>0.56814579191690651</v>
      </c>
      <c r="AA24" s="74">
        <v>0.56714675807656645</v>
      </c>
      <c r="AB24" s="74">
        <v>0.56396099633261476</v>
      </c>
      <c r="AC24" s="74">
        <v>0.55790859146457561</v>
      </c>
      <c r="AD24" s="74">
        <v>0.54810148431612771</v>
      </c>
      <c r="AE24" s="74">
        <v>0.53791979432001957</v>
      </c>
      <c r="AF24" s="74">
        <v>0.52910773277789103</v>
      </c>
      <c r="AG24" s="74">
        <v>0.5253702132978908</v>
      </c>
      <c r="AH24" s="74">
        <v>0.51614020023792895</v>
      </c>
      <c r="AI24" s="74">
        <v>0.51847394471211894</v>
      </c>
      <c r="AJ24" s="74">
        <v>0.51587363049294566</v>
      </c>
      <c r="AK24" s="74">
        <v>0.51500000000000001</v>
      </c>
      <c r="AL24" s="74">
        <v>0.50900000000000001</v>
      </c>
      <c r="AM24" s="74">
        <v>0.55047758142633174</v>
      </c>
      <c r="AN24" s="74">
        <v>0.55031390501354605</v>
      </c>
      <c r="AO24" s="74">
        <v>0.54996202818036299</v>
      </c>
      <c r="AP24" s="74">
        <v>0.53802877588613396</v>
      </c>
      <c r="AQ24" s="74">
        <v>0.57282760629970497</v>
      </c>
      <c r="AR24" s="74">
        <v>0.62713578718239293</v>
      </c>
      <c r="AS24" s="74">
        <v>0.64048578025359904</v>
      </c>
      <c r="AT24" s="74">
        <v>0.65244813179608196</v>
      </c>
      <c r="AU24" s="74">
        <v>0.66386446506762598</v>
      </c>
      <c r="AV24" s="74">
        <v>0.64793003706518704</v>
      </c>
      <c r="AW24" s="74">
        <v>0.64278628861651099</v>
      </c>
      <c r="AX24" s="74">
        <v>0.63959695735530497</v>
      </c>
      <c r="AY24" s="74">
        <v>0.63229865935171103</v>
      </c>
      <c r="AZ24" s="74">
        <v>0.62601827374642494</v>
      </c>
      <c r="BA24" s="74">
        <v>0.63643659669999997</v>
      </c>
      <c r="BB24" s="74">
        <v>0.63222264911929704</v>
      </c>
      <c r="BC24" s="74">
        <v>0.61185694677943536</v>
      </c>
      <c r="BD24" s="74">
        <v>0.65605762895212094</v>
      </c>
      <c r="BE24" s="74">
        <v>0.66504530278552387</v>
      </c>
      <c r="BF24" s="74">
        <v>0.67403297661892692</v>
      </c>
      <c r="BG24" s="74">
        <v>0.68510708187232194</v>
      </c>
      <c r="BH24" s="74">
        <v>0.66160030287373706</v>
      </c>
      <c r="BI24" s="74">
        <v>0.35719071198649499</v>
      </c>
      <c r="BJ24" s="74">
        <v>0.35570294917136897</v>
      </c>
      <c r="BK24" s="74">
        <v>0.353582986896811</v>
      </c>
      <c r="BL24" s="74"/>
      <c r="BM24" s="74"/>
      <c r="BN24" s="74"/>
    </row>
    <row r="25" spans="1:66" ht="21">
      <c r="A25" s="79"/>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row>
    <row r="26" spans="1:66" ht="21.75" thickBot="1">
      <c r="A26" s="79"/>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row>
    <row r="27" spans="1:66" ht="21.75" thickBot="1">
      <c r="B27" s="31">
        <v>2007</v>
      </c>
      <c r="C27" s="298">
        <v>2008</v>
      </c>
      <c r="D27" s="298"/>
      <c r="E27" s="298"/>
      <c r="F27" s="298"/>
      <c r="G27" s="298">
        <v>2009</v>
      </c>
      <c r="H27" s="298"/>
      <c r="I27" s="298"/>
      <c r="J27" s="298"/>
      <c r="K27" s="298">
        <v>2010</v>
      </c>
      <c r="L27" s="298"/>
      <c r="M27" s="298"/>
      <c r="N27" s="298"/>
      <c r="O27" s="298">
        <v>2011</v>
      </c>
      <c r="P27" s="298"/>
      <c r="Q27" s="298"/>
      <c r="R27" s="298"/>
      <c r="S27" s="296">
        <v>2012</v>
      </c>
      <c r="T27" s="297"/>
      <c r="U27" s="297"/>
      <c r="V27" s="297"/>
      <c r="W27" s="296">
        <v>2013</v>
      </c>
      <c r="X27" s="297"/>
      <c r="Y27" s="297"/>
      <c r="Z27" s="297"/>
      <c r="AA27" s="296">
        <v>2014</v>
      </c>
      <c r="AB27" s="297"/>
      <c r="AC27" s="297"/>
      <c r="AD27" s="297"/>
      <c r="AE27" s="299">
        <v>2015</v>
      </c>
      <c r="AF27" s="300"/>
      <c r="AG27" s="300"/>
      <c r="AH27" s="300"/>
      <c r="AI27" s="299">
        <v>2016</v>
      </c>
      <c r="AJ27" s="300"/>
      <c r="AK27" s="300"/>
      <c r="AL27" s="300"/>
      <c r="AM27" s="299">
        <v>2017</v>
      </c>
      <c r="AN27" s="300"/>
      <c r="AO27" s="300"/>
      <c r="AP27" s="300"/>
      <c r="AQ27" s="299">
        <v>2018</v>
      </c>
      <c r="AR27" s="300"/>
      <c r="AS27" s="300"/>
      <c r="AT27" s="300"/>
      <c r="AU27" s="296">
        <v>2019</v>
      </c>
      <c r="AV27" s="297"/>
      <c r="AW27" s="297"/>
      <c r="AX27" s="211"/>
      <c r="AY27" s="296">
        <v>2020</v>
      </c>
      <c r="AZ27" s="297"/>
      <c r="BA27" s="297"/>
      <c r="BB27" s="297"/>
      <c r="BC27" s="296">
        <v>2021</v>
      </c>
      <c r="BD27" s="310"/>
      <c r="BE27" s="310"/>
      <c r="BF27" s="310"/>
      <c r="BG27" s="296">
        <v>2022</v>
      </c>
      <c r="BH27" s="310"/>
      <c r="BI27" s="310"/>
      <c r="BJ27" s="310"/>
      <c r="BK27" s="296">
        <v>2023</v>
      </c>
      <c r="BL27" s="310"/>
      <c r="BM27" s="310"/>
      <c r="BN27" s="310"/>
    </row>
    <row r="28" spans="1:66" ht="23.25">
      <c r="A28" s="20" t="s">
        <v>92</v>
      </c>
      <c r="B28" s="19" t="s">
        <v>3</v>
      </c>
      <c r="C28" s="19" t="s">
        <v>0</v>
      </c>
      <c r="D28" s="19" t="s">
        <v>1</v>
      </c>
      <c r="E28" s="19" t="s">
        <v>2</v>
      </c>
      <c r="F28" s="19" t="s">
        <v>3</v>
      </c>
      <c r="G28" s="19" t="s">
        <v>0</v>
      </c>
      <c r="H28" s="19" t="s">
        <v>1</v>
      </c>
      <c r="I28" s="19" t="s">
        <v>2</v>
      </c>
      <c r="J28" s="19" t="s">
        <v>3</v>
      </c>
      <c r="K28" s="19" t="s">
        <v>0</v>
      </c>
      <c r="L28" s="19" t="s">
        <v>1</v>
      </c>
      <c r="M28" s="19" t="s">
        <v>2</v>
      </c>
      <c r="N28" s="19" t="s">
        <v>3</v>
      </c>
      <c r="O28" s="19" t="s">
        <v>0</v>
      </c>
      <c r="P28" s="19" t="s">
        <v>1</v>
      </c>
      <c r="Q28" s="19" t="s">
        <v>2</v>
      </c>
      <c r="R28" s="19" t="s">
        <v>3</v>
      </c>
      <c r="S28" s="19" t="s">
        <v>0</v>
      </c>
      <c r="T28" s="19" t="s">
        <v>1</v>
      </c>
      <c r="U28" s="19" t="s">
        <v>2</v>
      </c>
      <c r="V28" s="19" t="s">
        <v>3</v>
      </c>
      <c r="W28" s="19" t="s">
        <v>0</v>
      </c>
      <c r="X28" s="19" t="s">
        <v>1</v>
      </c>
      <c r="Y28" s="19" t="s">
        <v>2</v>
      </c>
      <c r="Z28" s="19" t="s">
        <v>3</v>
      </c>
      <c r="AA28" s="19" t="s">
        <v>0</v>
      </c>
      <c r="AB28" s="19" t="s">
        <v>1</v>
      </c>
      <c r="AC28" s="19" t="s">
        <v>2</v>
      </c>
      <c r="AD28" s="19" t="s">
        <v>3</v>
      </c>
      <c r="AE28" s="19" t="s">
        <v>0</v>
      </c>
      <c r="AF28" s="19" t="s">
        <v>1</v>
      </c>
      <c r="AG28" s="19" t="s">
        <v>2</v>
      </c>
      <c r="AH28" s="19" t="s">
        <v>3</v>
      </c>
      <c r="AI28" s="19" t="s">
        <v>0</v>
      </c>
      <c r="AJ28" s="19" t="s">
        <v>1</v>
      </c>
      <c r="AK28" s="19" t="s">
        <v>2</v>
      </c>
      <c r="AL28" s="19" t="s">
        <v>3</v>
      </c>
      <c r="AM28" s="19" t="s">
        <v>0</v>
      </c>
      <c r="AN28" s="19" t="s">
        <v>1</v>
      </c>
      <c r="AO28" s="19" t="s">
        <v>2</v>
      </c>
      <c r="AP28" s="19" t="s">
        <v>3</v>
      </c>
      <c r="AQ28" s="19" t="s">
        <v>0</v>
      </c>
      <c r="AR28" s="19" t="s">
        <v>1</v>
      </c>
      <c r="AS28" s="19" t="s">
        <v>2</v>
      </c>
      <c r="AT28" s="19" t="s">
        <v>3</v>
      </c>
      <c r="AU28" s="19" t="s">
        <v>0</v>
      </c>
      <c r="AV28" s="19" t="s">
        <v>1</v>
      </c>
      <c r="AW28" s="19" t="s">
        <v>2</v>
      </c>
      <c r="AX28" s="19" t="s">
        <v>3</v>
      </c>
      <c r="AY28" s="19" t="s">
        <v>0</v>
      </c>
      <c r="AZ28" s="19" t="s">
        <v>1</v>
      </c>
      <c r="BA28" s="19" t="s">
        <v>2</v>
      </c>
      <c r="BB28" s="19" t="s">
        <v>3</v>
      </c>
      <c r="BC28" s="19" t="s">
        <v>0</v>
      </c>
      <c r="BD28" s="19" t="s">
        <v>1</v>
      </c>
      <c r="BE28" s="19" t="s">
        <v>2</v>
      </c>
      <c r="BF28" s="19" t="s">
        <v>3</v>
      </c>
      <c r="BG28" s="19" t="s">
        <v>0</v>
      </c>
      <c r="BH28" s="19" t="s">
        <v>1</v>
      </c>
      <c r="BI28" s="19" t="s">
        <v>102</v>
      </c>
      <c r="BJ28" s="19" t="s">
        <v>103</v>
      </c>
      <c r="BK28" s="19" t="s">
        <v>105</v>
      </c>
      <c r="BL28" s="19"/>
      <c r="BM28" s="19"/>
      <c r="BN28" s="19"/>
    </row>
    <row r="29" spans="1:66">
      <c r="C29" s="22"/>
      <c r="G29" s="46"/>
      <c r="H29" s="53"/>
      <c r="I29" s="53"/>
      <c r="J29" s="53"/>
      <c r="M29" s="18"/>
      <c r="N29" s="18"/>
      <c r="O29" s="18"/>
      <c r="P29" s="18"/>
      <c r="Q29" s="18"/>
      <c r="R29" s="18"/>
      <c r="S29" s="18"/>
      <c r="T29" s="18"/>
    </row>
    <row r="30" spans="1:66" ht="21">
      <c r="A30" s="25" t="s">
        <v>20</v>
      </c>
      <c r="B30" s="302">
        <v>0.39834770272548459</v>
      </c>
      <c r="C30" s="302">
        <v>0.43231448290258673</v>
      </c>
      <c r="D30" s="302">
        <v>0.39707196244640097</v>
      </c>
      <c r="E30" s="302">
        <v>0.41260090044728687</v>
      </c>
      <c r="F30" s="302">
        <v>0.41939387481733514</v>
      </c>
      <c r="G30" s="304">
        <v>0.42450282772625669</v>
      </c>
      <c r="H30" s="304">
        <v>0.43455376846735122</v>
      </c>
      <c r="I30" s="304">
        <v>0.44384548936277368</v>
      </c>
      <c r="J30" s="92">
        <v>0.16198469710153923</v>
      </c>
      <c r="K30" s="92">
        <v>0.16469128194744537</v>
      </c>
      <c r="L30" s="92">
        <v>0.17482197119931378</v>
      </c>
      <c r="M30" s="92">
        <v>0.17733076757788335</v>
      </c>
      <c r="N30" s="92">
        <v>0.17931175669063917</v>
      </c>
      <c r="O30" s="92">
        <v>0.15392088812806354</v>
      </c>
      <c r="P30" s="92">
        <v>0.15840108082188287</v>
      </c>
      <c r="Q30" s="92">
        <v>0.16407841126005801</v>
      </c>
      <c r="R30" s="92">
        <v>0.1743745558880159</v>
      </c>
      <c r="S30" s="92">
        <v>0.17719839102928114</v>
      </c>
      <c r="T30" s="92">
        <v>0.18180913979912586</v>
      </c>
      <c r="U30" s="92">
        <v>0.23516543603740425</v>
      </c>
      <c r="V30" s="93">
        <v>0.22684587376075391</v>
      </c>
      <c r="W30" s="93">
        <v>0.23404089794350993</v>
      </c>
      <c r="X30" s="93">
        <v>0.23743529810637992</v>
      </c>
      <c r="Y30" s="93">
        <v>0.24221607632017733</v>
      </c>
      <c r="Z30" s="93">
        <v>0.25490060784722673</v>
      </c>
      <c r="AA30" s="93">
        <v>0.26248526195222494</v>
      </c>
      <c r="AB30" s="102">
        <v>0.27728939219782012</v>
      </c>
      <c r="AC30" s="121">
        <v>0.28765401093370757</v>
      </c>
      <c r="AD30" s="130">
        <v>0.30005790320309039</v>
      </c>
      <c r="AE30" s="134">
        <v>0.30866214212082455</v>
      </c>
      <c r="AF30" s="145">
        <v>0.32492227102907023</v>
      </c>
      <c r="AG30" s="149">
        <v>0.32314833290280831</v>
      </c>
      <c r="AH30" s="157">
        <v>0.33637429022261389</v>
      </c>
      <c r="AI30" s="161">
        <v>0.33098375240500594</v>
      </c>
      <c r="AJ30" s="161">
        <v>0.33018107868826652</v>
      </c>
      <c r="AK30" s="161">
        <v>0.33827222482713154</v>
      </c>
      <c r="AL30" s="161">
        <v>0.34227278153105894</v>
      </c>
      <c r="AM30" s="167">
        <v>0.3322637758093599</v>
      </c>
      <c r="AN30" s="167">
        <v>0.32776723335115865</v>
      </c>
      <c r="AO30" s="175">
        <v>0.32499578839439341</v>
      </c>
      <c r="AP30" s="167">
        <v>0.33248188674008333</v>
      </c>
      <c r="AQ30" s="185">
        <v>0.345793222291639</v>
      </c>
      <c r="AR30" s="185">
        <v>0.34246941188924862</v>
      </c>
      <c r="AS30" s="185">
        <v>0.33704269647608459</v>
      </c>
      <c r="AT30" s="185">
        <v>0.33422858989951315</v>
      </c>
      <c r="AU30" s="197">
        <v>0.34674356816453122</v>
      </c>
      <c r="AV30" s="208">
        <v>0.3488006457006001</v>
      </c>
      <c r="AW30" s="200">
        <v>0.338686749124047</v>
      </c>
      <c r="AX30" s="216">
        <v>0.3502403423974132</v>
      </c>
      <c r="AY30" s="221">
        <v>0.35042648585148634</v>
      </c>
      <c r="AZ30" s="221">
        <v>0.34795362495481413</v>
      </c>
      <c r="BA30" s="221">
        <v>0.34716961089011711</v>
      </c>
      <c r="BB30" s="221">
        <v>0.35977242217879057</v>
      </c>
      <c r="BC30" s="241">
        <v>0.37855244043159275</v>
      </c>
      <c r="BD30" s="241">
        <v>0.34778277165798932</v>
      </c>
      <c r="BE30" s="264">
        <v>0.32792866889083649</v>
      </c>
      <c r="BF30" s="262">
        <v>0.36640342889591809</v>
      </c>
      <c r="BG30" s="266">
        <v>0.36476416446517301</v>
      </c>
      <c r="BH30" s="266">
        <v>0.37871848612618281</v>
      </c>
      <c r="BI30" s="266">
        <v>0.57734136424543281</v>
      </c>
      <c r="BJ30" s="266">
        <v>0.58144406999313258</v>
      </c>
      <c r="BK30" s="277">
        <v>0.58799896227120518</v>
      </c>
      <c r="BL30" s="277"/>
      <c r="BM30" s="277"/>
      <c r="BN30" s="277"/>
    </row>
    <row r="31" spans="1:66" ht="21">
      <c r="A31" s="25" t="s">
        <v>21</v>
      </c>
      <c r="B31" s="302"/>
      <c r="C31" s="302"/>
      <c r="D31" s="302"/>
      <c r="E31" s="302"/>
      <c r="F31" s="302"/>
      <c r="G31" s="304"/>
      <c r="H31" s="304"/>
      <c r="I31" s="304"/>
      <c r="J31" s="92">
        <v>0.12837011423976213</v>
      </c>
      <c r="K31" s="92">
        <v>0.12873258197825274</v>
      </c>
      <c r="L31" s="92">
        <v>0.13135270684213016</v>
      </c>
      <c r="M31" s="92">
        <v>0.13049477690987502</v>
      </c>
      <c r="N31" s="92">
        <v>0.13099939340166486</v>
      </c>
      <c r="O31" s="92">
        <v>0.12483831706100346</v>
      </c>
      <c r="P31" s="92">
        <v>0.13107485661342433</v>
      </c>
      <c r="Q31" s="92">
        <v>0.13449421662316438</v>
      </c>
      <c r="R31" s="92">
        <v>0.13798556527492298</v>
      </c>
      <c r="S31" s="92">
        <v>0.13948244587104713</v>
      </c>
      <c r="T31" s="92">
        <v>0.14099841495032128</v>
      </c>
      <c r="U31" s="92">
        <v>0.1426936900989362</v>
      </c>
      <c r="V31" s="93">
        <v>0.14680570260099057</v>
      </c>
      <c r="W31" s="93">
        <v>0.14530087424190558</v>
      </c>
      <c r="X31" s="93">
        <v>0.14380317541084281</v>
      </c>
      <c r="Y31" s="93">
        <v>0.14288501804466136</v>
      </c>
      <c r="Z31" s="93">
        <v>0.14763735351203192</v>
      </c>
      <c r="AA31" s="93">
        <v>0.15447579362194233</v>
      </c>
      <c r="AB31" s="102">
        <v>0.14598237006086595</v>
      </c>
      <c r="AC31" s="121">
        <v>0.14538560243252938</v>
      </c>
      <c r="AD31" s="130">
        <v>0.14869566448324492</v>
      </c>
      <c r="AE31" s="134">
        <v>0.15065931870763946</v>
      </c>
      <c r="AF31" s="145">
        <v>0.15563844311560004</v>
      </c>
      <c r="AG31" s="149">
        <v>0.16255427418837753</v>
      </c>
      <c r="AH31" s="157">
        <v>0.16444036361690464</v>
      </c>
      <c r="AI31" s="161">
        <v>0.16328997309201404</v>
      </c>
      <c r="AJ31" s="161">
        <v>0.1730574894709305</v>
      </c>
      <c r="AK31" s="161">
        <v>0.17724681121424168</v>
      </c>
      <c r="AL31" s="161">
        <v>0.18901728933550385</v>
      </c>
      <c r="AM31" s="167">
        <v>0.16793392205310317</v>
      </c>
      <c r="AN31" s="167">
        <v>0.17362769812185047</v>
      </c>
      <c r="AO31" s="175">
        <v>0.1762301266517442</v>
      </c>
      <c r="AP31" s="167">
        <v>0.18793877406714279</v>
      </c>
      <c r="AQ31" s="185">
        <v>0.17980218979661877</v>
      </c>
      <c r="AR31" s="185">
        <v>0.17765715709236796</v>
      </c>
      <c r="AS31" s="185">
        <v>0.18617883848594863</v>
      </c>
      <c r="AT31" s="185">
        <v>0.17786927649326031</v>
      </c>
      <c r="AU31" s="197">
        <v>0.16883142510535321</v>
      </c>
      <c r="AV31" s="208">
        <v>0.17378398523595387</v>
      </c>
      <c r="AW31" s="200">
        <v>0.17102995540844707</v>
      </c>
      <c r="AX31" s="216">
        <v>0.17031312220135328</v>
      </c>
      <c r="AY31" s="221">
        <v>0.17038872939928446</v>
      </c>
      <c r="AZ31" s="221">
        <v>0.18633985824384702</v>
      </c>
      <c r="BA31" s="221">
        <v>0.19128166973223887</v>
      </c>
      <c r="BB31" s="221">
        <v>0.18028742510298665</v>
      </c>
      <c r="BC31" s="241">
        <v>0.15116471640157939</v>
      </c>
      <c r="BD31" s="241">
        <v>0.15301051311016592</v>
      </c>
      <c r="BE31" s="264">
        <v>0.16976732819678428</v>
      </c>
      <c r="BF31" s="262">
        <v>0.16849448516601606</v>
      </c>
      <c r="BG31" s="266">
        <v>0.17280956614835669</v>
      </c>
      <c r="BH31" s="266">
        <v>0.17388115566519263</v>
      </c>
      <c r="BI31" s="266">
        <v>0.225893127898118</v>
      </c>
      <c r="BJ31" s="266">
        <v>0.22886001438090431</v>
      </c>
      <c r="BK31" s="277">
        <v>0.22524373371191575</v>
      </c>
      <c r="BL31" s="277"/>
      <c r="BM31" s="277"/>
      <c r="BN31" s="277"/>
    </row>
    <row r="32" spans="1:66" ht="21">
      <c r="A32" s="25" t="s">
        <v>22</v>
      </c>
      <c r="B32" s="94">
        <v>0.17997744877212213</v>
      </c>
      <c r="C32" s="94">
        <v>0.1823003425020891</v>
      </c>
      <c r="D32" s="94">
        <v>0.17468019752352043</v>
      </c>
      <c r="E32" s="94">
        <v>0.17480327123458175</v>
      </c>
      <c r="F32" s="94">
        <v>0.17490577150379247</v>
      </c>
      <c r="G32" s="88">
        <v>0.17519560537434994</v>
      </c>
      <c r="H32" s="88">
        <v>0.17309287400776055</v>
      </c>
      <c r="I32" s="88">
        <v>0.1739185311699134</v>
      </c>
      <c r="J32" s="92">
        <v>0.1948794245636086</v>
      </c>
      <c r="K32" s="92">
        <v>0.19261972644669342</v>
      </c>
      <c r="L32" s="92">
        <v>0.19152190807813735</v>
      </c>
      <c r="M32" s="92">
        <v>0.18984446579275338</v>
      </c>
      <c r="N32" s="92">
        <v>0.18748056769382096</v>
      </c>
      <c r="O32" s="92">
        <v>0.17926470784785992</v>
      </c>
      <c r="P32" s="92">
        <v>0.1796443669133847</v>
      </c>
      <c r="Q32" s="92">
        <v>0.1794745906423775</v>
      </c>
      <c r="R32" s="92">
        <v>0.18229734905406503</v>
      </c>
      <c r="S32" s="92">
        <v>0.18350664016747897</v>
      </c>
      <c r="T32" s="92">
        <v>0.18330232181810358</v>
      </c>
      <c r="U32" s="92">
        <v>0.17500833785488557</v>
      </c>
      <c r="V32" s="93">
        <v>0.17318522972891939</v>
      </c>
      <c r="W32" s="93">
        <v>0.16626174480289238</v>
      </c>
      <c r="X32" s="93">
        <v>0.16507229713183921</v>
      </c>
      <c r="Y32" s="93">
        <v>0.17112353610668182</v>
      </c>
      <c r="Z32" s="93">
        <v>0.17403767694950356</v>
      </c>
      <c r="AA32" s="93">
        <v>0.16828464368354221</v>
      </c>
      <c r="AB32" s="102">
        <v>0.16826432491883792</v>
      </c>
      <c r="AC32" s="121">
        <v>0.16807997801955515</v>
      </c>
      <c r="AD32" s="130">
        <v>0.17128611626585619</v>
      </c>
      <c r="AE32" s="134">
        <v>0.1722010340787474</v>
      </c>
      <c r="AF32" s="145">
        <v>0.17131698453558672</v>
      </c>
      <c r="AG32" s="149">
        <v>0.17624872314796472</v>
      </c>
      <c r="AH32" s="157">
        <v>0.17886352897847438</v>
      </c>
      <c r="AI32" s="161">
        <v>0.18960969911523498</v>
      </c>
      <c r="AJ32" s="161">
        <v>0.18958099947732637</v>
      </c>
      <c r="AK32" s="161">
        <v>0.18850044863137599</v>
      </c>
      <c r="AL32" s="161">
        <v>0.1891844492141137</v>
      </c>
      <c r="AM32" s="167">
        <v>0.1659635845337124</v>
      </c>
      <c r="AN32" s="167">
        <v>0.16748476651319158</v>
      </c>
      <c r="AO32" s="175">
        <v>0.16994970912199334</v>
      </c>
      <c r="AP32" s="167">
        <v>0.16166384243089341</v>
      </c>
      <c r="AQ32" s="185">
        <v>0.17109703848468</v>
      </c>
      <c r="AR32" s="185">
        <v>0.16290223231574102</v>
      </c>
      <c r="AS32" s="185">
        <v>0.15875909332163807</v>
      </c>
      <c r="AT32" s="185">
        <v>0.16498745566723713</v>
      </c>
      <c r="AU32" s="197">
        <v>0.18509143949396359</v>
      </c>
      <c r="AV32" s="208">
        <v>0.18055168812837219</v>
      </c>
      <c r="AW32" s="200">
        <v>0.18495905704195359</v>
      </c>
      <c r="AX32" s="216">
        <v>0.18898457091779691</v>
      </c>
      <c r="AY32" s="221">
        <v>0.18037722085045138</v>
      </c>
      <c r="AZ32" s="221">
        <v>0.17371208043245803</v>
      </c>
      <c r="BA32" s="221">
        <v>0.16930639637121747</v>
      </c>
      <c r="BB32" s="221">
        <v>0.16584204559118357</v>
      </c>
      <c r="BC32" s="241">
        <v>0.13806030943956082</v>
      </c>
      <c r="BD32" s="241">
        <v>0.14225647694521662</v>
      </c>
      <c r="BE32" s="264">
        <v>0.16506567279602238</v>
      </c>
      <c r="BF32" s="262">
        <v>0.14436819991138386</v>
      </c>
      <c r="BG32" s="266">
        <v>0.14543155029535021</v>
      </c>
      <c r="BH32" s="266">
        <v>0.14351463482595711</v>
      </c>
      <c r="BI32" s="266">
        <v>0.16791742092792269</v>
      </c>
      <c r="BJ32" s="266">
        <v>0.16257791088524406</v>
      </c>
      <c r="BK32" s="277">
        <v>0.16358527986876994</v>
      </c>
      <c r="BL32" s="277"/>
      <c r="BM32" s="277"/>
      <c r="BN32" s="277"/>
    </row>
    <row r="33" spans="1:66" ht="21">
      <c r="A33" s="25" t="s">
        <v>23</v>
      </c>
      <c r="B33" s="94">
        <v>0.21220995952841873</v>
      </c>
      <c r="C33" s="94">
        <v>0.20541083467114196</v>
      </c>
      <c r="D33" s="94">
        <v>0.21016196736539766</v>
      </c>
      <c r="E33" s="94">
        <v>0.20076191706435012</v>
      </c>
      <c r="F33" s="94">
        <v>0.19986786660792258</v>
      </c>
      <c r="G33" s="88">
        <v>0.18871860568717619</v>
      </c>
      <c r="H33" s="88">
        <v>0.18293306417616126</v>
      </c>
      <c r="I33" s="88">
        <v>0.18274125918477371</v>
      </c>
      <c r="J33" s="92">
        <v>0.27796809321673394</v>
      </c>
      <c r="K33" s="92">
        <v>0.27079448682607971</v>
      </c>
      <c r="L33" s="92">
        <v>0.26201161792445554</v>
      </c>
      <c r="M33" s="92">
        <v>0.25965655218176198</v>
      </c>
      <c r="N33" s="92">
        <v>0.26018957895438488</v>
      </c>
      <c r="O33" s="92">
        <v>0.26221419843496979</v>
      </c>
      <c r="P33" s="92">
        <v>0.25674775995084376</v>
      </c>
      <c r="Q33" s="92">
        <v>0.25292494584384345</v>
      </c>
      <c r="R33" s="92">
        <v>0.24761549286066761</v>
      </c>
      <c r="S33" s="92">
        <v>0.24064187962655428</v>
      </c>
      <c r="T33" s="92">
        <v>0.23109035632161229</v>
      </c>
      <c r="U33" s="92">
        <v>0.20245792764721493</v>
      </c>
      <c r="V33" s="93">
        <v>0.1925013946039113</v>
      </c>
      <c r="W33" s="93">
        <v>0.18761957155053005</v>
      </c>
      <c r="X33" s="93">
        <v>0.18294294437885469</v>
      </c>
      <c r="Y33" s="92">
        <v>0.17901818599545474</v>
      </c>
      <c r="Z33" s="93">
        <v>0.16975215178162997</v>
      </c>
      <c r="AA33" s="93">
        <v>0.16102118825325271</v>
      </c>
      <c r="AB33" s="102">
        <v>0.1541514505722546</v>
      </c>
      <c r="AC33" s="121">
        <v>0.15272705986237001</v>
      </c>
      <c r="AD33" s="130">
        <v>0.1481907961018106</v>
      </c>
      <c r="AE33" s="134">
        <v>0.14802200718790837</v>
      </c>
      <c r="AF33" s="145">
        <v>0.13972422481358227</v>
      </c>
      <c r="AG33" s="149">
        <v>0.14447571125747524</v>
      </c>
      <c r="AH33" s="157">
        <v>0.13815788721477279</v>
      </c>
      <c r="AI33" s="161">
        <v>0.12395241544904796</v>
      </c>
      <c r="AJ33" s="161">
        <v>0.11973021067744459</v>
      </c>
      <c r="AK33" s="161">
        <v>0.11296444161360802</v>
      </c>
      <c r="AL33" s="161">
        <v>0.10612999726087434</v>
      </c>
      <c r="AM33" s="167">
        <v>9.8526410714104298E-2</v>
      </c>
      <c r="AN33" s="167">
        <v>0.10015099214684672</v>
      </c>
      <c r="AO33" s="175">
        <v>9.8921430746834127E-2</v>
      </c>
      <c r="AP33" s="167">
        <v>0.10365314021516076</v>
      </c>
      <c r="AQ33" s="185">
        <v>0.1013462541308028</v>
      </c>
      <c r="AR33" s="185">
        <v>0.10866464207608723</v>
      </c>
      <c r="AS33" s="185">
        <v>0.10968758147179618</v>
      </c>
      <c r="AT33" s="185">
        <v>0.10399359195348264</v>
      </c>
      <c r="AU33" s="197">
        <v>9.1969556461919066E-2</v>
      </c>
      <c r="AV33" s="208">
        <v>0.10384669754123384</v>
      </c>
      <c r="AW33" s="200">
        <v>9.9320430477973828E-2</v>
      </c>
      <c r="AX33" s="216">
        <v>9.40021822666431E-2</v>
      </c>
      <c r="AY33" s="221">
        <v>0.11279559274221024</v>
      </c>
      <c r="AZ33" s="221">
        <v>0.11144154618002181</v>
      </c>
      <c r="BA33" s="221">
        <v>0.11095739908234882</v>
      </c>
      <c r="BB33" s="221">
        <v>0.10757769052999971</v>
      </c>
      <c r="BC33" s="241">
        <v>0.10376779240118703</v>
      </c>
      <c r="BD33" s="241">
        <v>0.10650041527249039</v>
      </c>
      <c r="BE33" s="264">
        <v>0.13494624087066018</v>
      </c>
      <c r="BF33" s="262">
        <v>0.10377159841929393</v>
      </c>
      <c r="BG33" s="266">
        <v>0.10086078847112973</v>
      </c>
      <c r="BH33" s="266">
        <v>0.10051612932566122</v>
      </c>
      <c r="BI33" s="266">
        <v>2.1499902082020433E-2</v>
      </c>
      <c r="BJ33" s="266">
        <v>1.8713688219506017E-2</v>
      </c>
      <c r="BK33" s="277">
        <v>1.7705186094116622E-2</v>
      </c>
      <c r="BL33" s="277"/>
      <c r="BM33" s="277"/>
      <c r="BN33" s="277"/>
    </row>
    <row r="34" spans="1:66" ht="21">
      <c r="A34" s="25" t="s">
        <v>24</v>
      </c>
      <c r="B34" s="94">
        <v>0.14011086611521242</v>
      </c>
      <c r="C34" s="94">
        <v>0.11095165102012031</v>
      </c>
      <c r="D34" s="94">
        <v>0.15164254791067533</v>
      </c>
      <c r="E34" s="94">
        <v>0.1476009660702281</v>
      </c>
      <c r="F34" s="94">
        <v>0.14329781404979033</v>
      </c>
      <c r="G34" s="88">
        <v>0.15173274120318378</v>
      </c>
      <c r="H34" s="88">
        <v>0.146406223986699</v>
      </c>
      <c r="I34" s="88">
        <v>0.14014587038099685</v>
      </c>
      <c r="J34" s="92">
        <v>0.14240162142252549</v>
      </c>
      <c r="K34" s="92">
        <v>0.1462636392183124</v>
      </c>
      <c r="L34" s="92">
        <v>0.14469528068737861</v>
      </c>
      <c r="M34" s="92">
        <v>0.14513093031494206</v>
      </c>
      <c r="N34" s="92">
        <v>0.14292660904433452</v>
      </c>
      <c r="O34" s="92">
        <v>0.14211778222861071</v>
      </c>
      <c r="P34" s="92">
        <v>0.14321960890870597</v>
      </c>
      <c r="Q34" s="92">
        <v>0.13881955294911044</v>
      </c>
      <c r="R34" s="92">
        <v>0.13295672278462012</v>
      </c>
      <c r="S34" s="92">
        <v>0.13696767690719136</v>
      </c>
      <c r="T34" s="92">
        <v>0.1373423592703053</v>
      </c>
      <c r="U34" s="92">
        <v>0.13729385002349703</v>
      </c>
      <c r="V34" s="92">
        <v>0.13130272451103919</v>
      </c>
      <c r="W34" s="92">
        <v>0.12254684872393157</v>
      </c>
      <c r="X34" s="92">
        <v>0.11432468519638098</v>
      </c>
      <c r="Y34" s="92">
        <v>0.1067044347055317</v>
      </c>
      <c r="Z34" s="93">
        <v>0.10319597449535937</v>
      </c>
      <c r="AA34" s="93">
        <v>0.10026231459529772</v>
      </c>
      <c r="AB34" s="102">
        <v>9.639788792134335E-2</v>
      </c>
      <c r="AC34" s="121">
        <v>9.3605567000872816E-2</v>
      </c>
      <c r="AD34" s="130">
        <v>8.907765652087625E-2</v>
      </c>
      <c r="AE34" s="134">
        <v>9.9674014472761766E-2</v>
      </c>
      <c r="AF34" s="145">
        <v>8.7968599365393654E-2</v>
      </c>
      <c r="AG34" s="149">
        <v>7.4917696012975821E-2</v>
      </c>
      <c r="AH34" s="157">
        <v>7.3697232420233433E-2</v>
      </c>
      <c r="AI34" s="161">
        <v>8.5403702027219905E-2</v>
      </c>
      <c r="AJ34" s="161">
        <v>8.0922520423409305E-2</v>
      </c>
      <c r="AK34" s="161">
        <v>7.6749856422817633E-2</v>
      </c>
      <c r="AL34" s="161">
        <v>6.8492806416437665E-2</v>
      </c>
      <c r="AM34" s="167">
        <v>6.5657290430791423E-2</v>
      </c>
      <c r="AN34" s="167">
        <v>6.8012442714937699E-2</v>
      </c>
      <c r="AO34" s="175">
        <v>6.6622549307711401E-2</v>
      </c>
      <c r="AP34" s="167">
        <v>6.6029396188440601E-2</v>
      </c>
      <c r="AQ34" s="185">
        <v>4.943268890142536E-2</v>
      </c>
      <c r="AR34" s="185">
        <v>5.560359584656218E-2</v>
      </c>
      <c r="AS34" s="185">
        <v>6.1884667678095431E-2</v>
      </c>
      <c r="AT34" s="185">
        <v>5.6364343577179357E-2</v>
      </c>
      <c r="AU34" s="197">
        <v>5.9024070811692753E-2</v>
      </c>
      <c r="AV34" s="208">
        <v>6.3628153535699908E-2</v>
      </c>
      <c r="AW34" s="200">
        <v>7.1861827988723828E-2</v>
      </c>
      <c r="AX34" s="216">
        <v>6.2121262536646578E-2</v>
      </c>
      <c r="AY34" s="221">
        <v>6.0397290820499584E-2</v>
      </c>
      <c r="AZ34" s="221">
        <v>5.3827748005017127E-2</v>
      </c>
      <c r="BA34" s="221">
        <v>5.4936360348931727E-2</v>
      </c>
      <c r="BB34" s="221">
        <v>6.11104750001411E-2</v>
      </c>
      <c r="BC34" s="241">
        <v>5.0663051189128359E-2</v>
      </c>
      <c r="BD34" s="241">
        <v>6.1082680772136244E-2</v>
      </c>
      <c r="BE34" s="264">
        <v>0.10095409063004231</v>
      </c>
      <c r="BF34" s="262">
        <v>6.2590367797282262E-2</v>
      </c>
      <c r="BG34" s="266">
        <v>6.2061762273812542E-2</v>
      </c>
      <c r="BH34" s="266">
        <v>6.1320127210896497E-2</v>
      </c>
      <c r="BI34" s="266">
        <v>7.3481848465061159E-3</v>
      </c>
      <c r="BJ34" s="266">
        <v>8.4043165212129966E-3</v>
      </c>
      <c r="BK34" s="277">
        <v>5.4668380539924458E-3</v>
      </c>
      <c r="BL34" s="277"/>
      <c r="BM34" s="277"/>
      <c r="BN34" s="277"/>
    </row>
    <row r="35" spans="1:66" ht="21">
      <c r="A35" s="25" t="s">
        <v>25</v>
      </c>
      <c r="B35" s="302">
        <v>3.118670748539186E-2</v>
      </c>
      <c r="C35" s="302">
        <v>3.1725432106960813E-2</v>
      </c>
      <c r="D35" s="309">
        <v>3.0905370984546394E-2</v>
      </c>
      <c r="E35" s="309">
        <v>3.0268055583233127E-2</v>
      </c>
      <c r="F35" s="309">
        <v>2.959079999865926E-2</v>
      </c>
      <c r="G35" s="306">
        <v>3.1634117412906913E-2</v>
      </c>
      <c r="H35" s="306">
        <v>3.0159773679636796E-2</v>
      </c>
      <c r="I35" s="306">
        <v>3.166489111477519E-2</v>
      </c>
      <c r="J35" s="92">
        <v>2.3577936505969708E-2</v>
      </c>
      <c r="K35" s="92">
        <v>2.5622914436930572E-2</v>
      </c>
      <c r="L35" s="92">
        <v>2.5032051612233111E-2</v>
      </c>
      <c r="M35" s="92">
        <v>2.5969214644573007E-2</v>
      </c>
      <c r="N35" s="92">
        <v>2.6420071742035933E-2</v>
      </c>
      <c r="O35" s="92">
        <v>2.977135169510943E-2</v>
      </c>
      <c r="P35" s="92">
        <v>3.095093778524248E-2</v>
      </c>
      <c r="Q35" s="92">
        <v>2.9861604085583606E-2</v>
      </c>
      <c r="R35" s="92">
        <v>2.5318478931439587E-2</v>
      </c>
      <c r="S35" s="92">
        <v>2.2550356324034571E-2</v>
      </c>
      <c r="T35" s="92">
        <v>2.178675565021148E-2</v>
      </c>
      <c r="U35" s="92">
        <v>2.7504539801526017E-2</v>
      </c>
      <c r="V35" s="92">
        <v>2.9894167511393038E-2</v>
      </c>
      <c r="W35" s="92">
        <v>3.0053629939772394E-2</v>
      </c>
      <c r="X35" s="92">
        <v>2.9731818531976151E-2</v>
      </c>
      <c r="Y35" s="92">
        <v>3.0401130791762682E-2</v>
      </c>
      <c r="Z35" s="93">
        <v>2.7836430090752446E-2</v>
      </c>
      <c r="AA35" s="93">
        <v>2.4784055706748381E-2</v>
      </c>
      <c r="AB35" s="102">
        <v>2.5655533396280648E-2</v>
      </c>
      <c r="AC35" s="121">
        <v>2.5910958656006334E-2</v>
      </c>
      <c r="AD35" s="130">
        <v>2.5938580188210634E-2</v>
      </c>
      <c r="AE35" s="134">
        <v>2.7361261157012658E-2</v>
      </c>
      <c r="AF35" s="145">
        <v>2.6254139305807483E-2</v>
      </c>
      <c r="AG35" s="149">
        <v>2.6918491663142405E-2</v>
      </c>
      <c r="AH35" s="157">
        <v>2.6096913521414817E-2</v>
      </c>
      <c r="AI35" s="161">
        <v>2.2423334882500763E-2</v>
      </c>
      <c r="AJ35" s="161">
        <v>2.0749333614245562E-2</v>
      </c>
      <c r="AK35" s="161">
        <v>2.2949318424126713E-2</v>
      </c>
      <c r="AL35" s="161">
        <v>2.3134276149540153E-2</v>
      </c>
      <c r="AM35" s="167">
        <v>2.6980098798099789E-2</v>
      </c>
      <c r="AN35" s="167">
        <v>1.8404354618785774E-2</v>
      </c>
      <c r="AO35" s="175">
        <v>2.0033810318655237E-2</v>
      </c>
      <c r="AP35" s="167">
        <v>2.1236993129971359E-2</v>
      </c>
      <c r="AQ35" s="185">
        <v>1.5485137726907251E-2</v>
      </c>
      <c r="AR35" s="185">
        <v>1.548418131542382E-2</v>
      </c>
      <c r="AS35" s="185">
        <v>1.5128734353785684E-2</v>
      </c>
      <c r="AT35" s="185">
        <v>2.1879932147814196E-2</v>
      </c>
      <c r="AU35" s="197">
        <v>1.5600514178844904E-2</v>
      </c>
      <c r="AV35" s="208">
        <v>1.592791769104613E-2</v>
      </c>
      <c r="AW35" s="200">
        <v>2.3662777625060145E-2</v>
      </c>
      <c r="AX35" s="216">
        <v>2.4288179823240979E-2</v>
      </c>
      <c r="AY35" s="221">
        <v>2.0007146923842162E-2</v>
      </c>
      <c r="AZ35" s="221">
        <v>1.9877342660831715E-2</v>
      </c>
      <c r="BA35" s="221">
        <v>2.2348250271415734E-2</v>
      </c>
      <c r="BB35" s="221">
        <v>2.1150960911116977E-2</v>
      </c>
      <c r="BC35" s="241">
        <v>2.3076122236928245E-2</v>
      </c>
      <c r="BD35" s="241">
        <v>1.837667862459302E-2</v>
      </c>
      <c r="BE35" s="264">
        <v>1.6732080107843206E-2</v>
      </c>
      <c r="BF35" s="262">
        <v>1.9143246239891082E-2</v>
      </c>
      <c r="BG35" s="266">
        <v>1.5806864993339685E-2</v>
      </c>
      <c r="BH35" s="266">
        <v>1.4544379385319149E-2</v>
      </c>
      <c r="BI35" s="275" t="s">
        <v>89</v>
      </c>
      <c r="BJ35" s="266" t="s">
        <v>89</v>
      </c>
      <c r="BK35" s="277" t="s">
        <v>89</v>
      </c>
      <c r="BL35" s="277"/>
      <c r="BM35" s="277"/>
      <c r="BN35" s="277"/>
    </row>
    <row r="36" spans="1:66" ht="21">
      <c r="A36" s="25" t="s">
        <v>26</v>
      </c>
      <c r="B36" s="302"/>
      <c r="C36" s="302"/>
      <c r="D36" s="309"/>
      <c r="E36" s="309"/>
      <c r="F36" s="309"/>
      <c r="G36" s="306"/>
      <c r="H36" s="306"/>
      <c r="I36" s="306"/>
      <c r="J36" s="92">
        <v>2.4511939839811606E-2</v>
      </c>
      <c r="K36" s="92">
        <v>2.1360800330214952E-2</v>
      </c>
      <c r="L36" s="92">
        <v>2.1939467504277495E-2</v>
      </c>
      <c r="M36" s="92">
        <v>1.9611842242290324E-2</v>
      </c>
      <c r="N36" s="92">
        <v>2.2516386917625478E-2</v>
      </c>
      <c r="O36" s="92">
        <v>2.658789181730822E-2</v>
      </c>
      <c r="P36" s="92">
        <v>2.4740015069053677E-2</v>
      </c>
      <c r="Q36" s="92">
        <v>2.2480138244594022E-2</v>
      </c>
      <c r="R36" s="92">
        <v>2.2609917748271282E-2</v>
      </c>
      <c r="S36" s="92">
        <v>1.7802188415900869E-2</v>
      </c>
      <c r="T36" s="92">
        <v>1.9055333435172489E-2</v>
      </c>
      <c r="U36" s="92">
        <v>1.6388190478537533E-2</v>
      </c>
      <c r="V36" s="92">
        <v>2.1092735879172705E-2</v>
      </c>
      <c r="W36" s="92">
        <v>2.144045487263203E-2</v>
      </c>
      <c r="X36" s="92">
        <v>2.2211509801402692E-2</v>
      </c>
      <c r="Y36" s="92">
        <v>2.7718836458143201E-2</v>
      </c>
      <c r="Z36" s="93">
        <v>2.9770944414084843E-2</v>
      </c>
      <c r="AA36" s="93">
        <v>3.3029138691202199E-2</v>
      </c>
      <c r="AB36" s="102">
        <v>3.5850018264343884E-2</v>
      </c>
      <c r="AC36" s="121">
        <v>3.520536224956887E-2</v>
      </c>
      <c r="AD36" s="130">
        <v>3.4605507266634007E-2</v>
      </c>
      <c r="AE36" s="134">
        <v>1.7362062101602863E-2</v>
      </c>
      <c r="AF36" s="145">
        <v>2.2244718370206359E-2</v>
      </c>
      <c r="AG36" s="149">
        <v>2.1078315646451299E-2</v>
      </c>
      <c r="AH36" s="157">
        <v>1.7372740215809188E-2</v>
      </c>
      <c r="AI36" s="161">
        <v>1.7318780337510564E-2</v>
      </c>
      <c r="AJ36" s="161">
        <v>2.2393231158152928E-2</v>
      </c>
      <c r="AK36" s="161">
        <v>1.3683772474185859E-2</v>
      </c>
      <c r="AL36" s="161">
        <v>1.2223747111997954E-2</v>
      </c>
      <c r="AM36" s="167">
        <v>1.830326318117614E-2</v>
      </c>
      <c r="AN36" s="167">
        <v>1.7517520046558505E-2</v>
      </c>
      <c r="AO36" s="175">
        <v>2.0059101107891091E-2</v>
      </c>
      <c r="AP36" s="167">
        <v>1.6610940755990143E-2</v>
      </c>
      <c r="AQ36" s="185">
        <v>1.2634386062235462E-2</v>
      </c>
      <c r="AR36" s="185">
        <v>1.2180039671402883E-2</v>
      </c>
      <c r="AS36" s="185">
        <v>1.317410423105746E-2</v>
      </c>
      <c r="AT36" s="185">
        <v>2.0366380117096135E-2</v>
      </c>
      <c r="AU36" s="197">
        <v>2.2729481049137922E-2</v>
      </c>
      <c r="AV36" s="208">
        <v>1.8863927385270526E-2</v>
      </c>
      <c r="AW36" s="200">
        <v>1.4981612948923154E-2</v>
      </c>
      <c r="AX36" s="216">
        <v>1.8631253431382947E-2</v>
      </c>
      <c r="AY36" s="221">
        <v>1.3744495808985478E-2</v>
      </c>
      <c r="AZ36" s="221">
        <v>1.8020772185990418E-2</v>
      </c>
      <c r="BA36" s="221">
        <v>1.3459844699139009E-2</v>
      </c>
      <c r="BB36" s="221">
        <v>1.2462785408359165E-2</v>
      </c>
      <c r="BC36" s="241">
        <v>1.0579629072992917E-2</v>
      </c>
      <c r="BD36" s="241">
        <v>1.1726848754584152E-2</v>
      </c>
      <c r="BE36" s="264">
        <v>1.3404417889614639E-2</v>
      </c>
      <c r="BF36" s="262">
        <v>1.3125247808340476E-2</v>
      </c>
      <c r="BG36" s="266">
        <v>1.2446506017137836E-2</v>
      </c>
      <c r="BH36" s="266">
        <v>1.6040649191870392E-2</v>
      </c>
      <c r="BI36" s="275" t="s">
        <v>89</v>
      </c>
      <c r="BJ36" s="266" t="s">
        <v>89</v>
      </c>
      <c r="BK36" s="277" t="s">
        <v>89</v>
      </c>
      <c r="BL36" s="277"/>
      <c r="BM36" s="277"/>
      <c r="BN36" s="277"/>
    </row>
    <row r="37" spans="1:66" ht="21">
      <c r="A37" s="25" t="s">
        <v>27</v>
      </c>
      <c r="B37" s="302">
        <v>2.8605227916950499E-2</v>
      </c>
      <c r="C37" s="302">
        <v>2.7542814925226117E-2</v>
      </c>
      <c r="D37" s="302">
        <v>2.2602385659655246E-2</v>
      </c>
      <c r="E37" s="302">
        <v>1.8667658279310967E-2</v>
      </c>
      <c r="F37" s="302">
        <v>2.1083507570664531E-2</v>
      </c>
      <c r="G37" s="304">
        <v>1.9188617243196992E-2</v>
      </c>
      <c r="H37" s="304">
        <v>2.0019728415970502E-2</v>
      </c>
      <c r="I37" s="304">
        <v>2.0120235559549868E-2</v>
      </c>
      <c r="J37" s="92">
        <v>1.0267186917210137E-2</v>
      </c>
      <c r="K37" s="92">
        <v>1.2237238206672224E-2</v>
      </c>
      <c r="L37" s="92">
        <v>1.6124706500783782E-2</v>
      </c>
      <c r="M37" s="92">
        <v>1.7962219455138768E-2</v>
      </c>
      <c r="N37" s="92">
        <v>1.6760245907587797E-2</v>
      </c>
      <c r="O37" s="92">
        <v>2.0293764456171412E-2</v>
      </c>
      <c r="P37" s="92">
        <v>1.890546897075561E-2</v>
      </c>
      <c r="Q37" s="92">
        <v>2.1596730758966138E-2</v>
      </c>
      <c r="R37" s="92">
        <v>2.159701263817209E-2</v>
      </c>
      <c r="S37" s="92">
        <v>2.3031692403038252E-2</v>
      </c>
      <c r="T37" s="92">
        <v>2.2131303079404877E-2</v>
      </c>
      <c r="U37" s="92">
        <v>1.6855006488598917E-2</v>
      </c>
      <c r="V37" s="92">
        <v>1.8805474861087659E-2</v>
      </c>
      <c r="W37" s="92">
        <v>2.1007205247830885E-2</v>
      </c>
      <c r="X37" s="92">
        <v>2.0313712906872016E-2</v>
      </c>
      <c r="Y37" s="92">
        <v>2.102644282967479E-2</v>
      </c>
      <c r="Z37" s="93">
        <v>2.1068578960426194E-2</v>
      </c>
      <c r="AA37" s="93">
        <v>1.9843642579207676E-2</v>
      </c>
      <c r="AB37" s="102">
        <v>2.3145736183361729E-2</v>
      </c>
      <c r="AC37" s="121">
        <v>1.9123088792811365E-2</v>
      </c>
      <c r="AD37" s="130">
        <v>2.0809469068865643E-2</v>
      </c>
      <c r="AE37" s="134">
        <v>1.8326348877079457E-2</v>
      </c>
      <c r="AF37" s="145">
        <v>1.6076487265820741E-2</v>
      </c>
      <c r="AG37" s="149">
        <v>1.4808427694111993E-2</v>
      </c>
      <c r="AH37" s="157">
        <v>1.4841464880225641E-2</v>
      </c>
      <c r="AI37" s="161">
        <v>1.3991818393495298E-2</v>
      </c>
      <c r="AJ37" s="161">
        <v>1.3371626371069796E-2</v>
      </c>
      <c r="AK37" s="161">
        <v>1.5413929765804239E-2</v>
      </c>
      <c r="AL37" s="161">
        <v>1.5984484223205399E-2</v>
      </c>
      <c r="AM37" s="167">
        <v>1.8086837037257969E-2</v>
      </c>
      <c r="AN37" s="167">
        <v>1.5380089268735696E-2</v>
      </c>
      <c r="AO37" s="175">
        <v>1.3944085006101515E-2</v>
      </c>
      <c r="AP37" s="167">
        <v>1.1337489390692674E-2</v>
      </c>
      <c r="AQ37" s="185">
        <v>1.3158924816125961E-2</v>
      </c>
      <c r="AR37" s="185">
        <v>1.1505421478956682E-2</v>
      </c>
      <c r="AS37" s="185">
        <v>8.6391032875472312E-3</v>
      </c>
      <c r="AT37" s="185">
        <v>1.198056404719362E-2</v>
      </c>
      <c r="AU37" s="197">
        <v>1.3959357788573983E-2</v>
      </c>
      <c r="AV37" s="208">
        <v>1.030222785543256E-2</v>
      </c>
      <c r="AW37" s="200">
        <v>1.5723469461710785E-2</v>
      </c>
      <c r="AX37" s="216">
        <v>1.9426354426710309E-2</v>
      </c>
      <c r="AY37" s="221">
        <v>1.3057074477828884E-2</v>
      </c>
      <c r="AZ37" s="221">
        <v>8.4346234890208989E-3</v>
      </c>
      <c r="BA37" s="221">
        <v>9.1180001282349047E-3</v>
      </c>
      <c r="BB37" s="221">
        <v>9.05682526035252E-3</v>
      </c>
      <c r="BC37" s="241">
        <v>9.4898869302194686E-3</v>
      </c>
      <c r="BD37" s="241">
        <v>1.1846350061248583E-2</v>
      </c>
      <c r="BE37" s="264">
        <v>1.0091755098032304E-2</v>
      </c>
      <c r="BF37" s="262">
        <v>1.5176858713103231E-2</v>
      </c>
      <c r="BG37" s="266">
        <v>1.3910201154662393E-2</v>
      </c>
      <c r="BH37" s="266">
        <v>1.381378146803639E-2</v>
      </c>
      <c r="BI37" s="275" t="s">
        <v>89</v>
      </c>
      <c r="BJ37" s="266" t="s">
        <v>89</v>
      </c>
      <c r="BK37" s="277" t="s">
        <v>89</v>
      </c>
      <c r="BL37" s="277"/>
      <c r="BM37" s="277"/>
      <c r="BN37" s="277"/>
    </row>
    <row r="38" spans="1:66" ht="21">
      <c r="A38" s="25" t="s">
        <v>28</v>
      </c>
      <c r="B38" s="302"/>
      <c r="C38" s="302"/>
      <c r="D38" s="302"/>
      <c r="E38" s="302"/>
      <c r="F38" s="302"/>
      <c r="G38" s="304"/>
      <c r="H38" s="304"/>
      <c r="I38" s="304"/>
      <c r="J38" s="92">
        <v>2.4214405312445439E-2</v>
      </c>
      <c r="K38" s="92">
        <v>2.5324563179924625E-2</v>
      </c>
      <c r="L38" s="92">
        <v>1.7952684576536988E-2</v>
      </c>
      <c r="M38" s="92">
        <v>1.6670143545561615E-2</v>
      </c>
      <c r="N38" s="92">
        <v>1.597609201294654E-2</v>
      </c>
      <c r="O38" s="92">
        <v>2.39557363923266E-2</v>
      </c>
      <c r="P38" s="92">
        <v>1.9447975600522013E-2</v>
      </c>
      <c r="Q38" s="92">
        <v>3.91792840992203E-2</v>
      </c>
      <c r="R38" s="92">
        <v>3.7364605645547888E-2</v>
      </c>
      <c r="S38" s="92">
        <v>3.5090554262566596E-2</v>
      </c>
      <c r="T38" s="92">
        <v>3.6061137725563602E-2</v>
      </c>
      <c r="U38" s="92">
        <v>2.6266819333725329E-2</v>
      </c>
      <c r="V38" s="92">
        <v>3.0288159085914795E-2</v>
      </c>
      <c r="W38" s="92">
        <v>3.6381523642513416E-2</v>
      </c>
      <c r="X38" s="92">
        <v>3.6881815849499303E-2</v>
      </c>
      <c r="Y38" s="92">
        <v>3.1644815230691445E-2</v>
      </c>
      <c r="Z38" s="93">
        <v>2.8369186855739942E-2</v>
      </c>
      <c r="AA38" s="93">
        <v>3.0205371481584673E-2</v>
      </c>
      <c r="AB38" s="102">
        <v>2.8180736524250738E-2</v>
      </c>
      <c r="AC38" s="121">
        <v>2.8138998909130488E-2</v>
      </c>
      <c r="AD38" s="130">
        <v>1.8513686736869713E-2</v>
      </c>
      <c r="AE38" s="134">
        <v>1.9597876392157057E-2</v>
      </c>
      <c r="AF38" s="145">
        <v>1.5541035168115799E-2</v>
      </c>
      <c r="AG38" s="149">
        <v>1.7860092633246536E-2</v>
      </c>
      <c r="AH38" s="157">
        <v>1.3993336729708709E-2</v>
      </c>
      <c r="AI38" s="161">
        <v>2.2355826072272329E-2</v>
      </c>
      <c r="AJ38" s="161">
        <v>2.2842119986928578E-2</v>
      </c>
      <c r="AK38" s="161">
        <v>2.163140995873071E-2</v>
      </c>
      <c r="AL38" s="161">
        <v>2.1351968307122444E-2</v>
      </c>
      <c r="AM38" s="167">
        <v>3.2580664848472801E-2</v>
      </c>
      <c r="AN38" s="167">
        <v>2.6600194386046737E-2</v>
      </c>
      <c r="AO38" s="175">
        <v>2.5322410438156681E-2</v>
      </c>
      <c r="AP38" s="167">
        <v>2.0478175422080514E-2</v>
      </c>
      <c r="AQ38" s="185">
        <v>1.1501736409213099E-2</v>
      </c>
      <c r="AR38" s="185">
        <v>1.3403895129577102E-2</v>
      </c>
      <c r="AS38" s="185">
        <v>1.4170898417062915E-2</v>
      </c>
      <c r="AT38" s="185">
        <v>1.5102821599727582E-2</v>
      </c>
      <c r="AU38" s="197">
        <v>1.1464122046692416E-2</v>
      </c>
      <c r="AV38" s="208">
        <v>1.0569523369186375E-2</v>
      </c>
      <c r="AW38" s="200">
        <v>1.1822053862778185E-2</v>
      </c>
      <c r="AX38" s="216">
        <v>1.0813609906159791E-2</v>
      </c>
      <c r="AY38" s="221">
        <v>1.7728574793915992E-2</v>
      </c>
      <c r="AZ38" s="221">
        <v>1.3749644052234293E-2</v>
      </c>
      <c r="BA38" s="221">
        <v>1.3148416410432308E-2</v>
      </c>
      <c r="BB38" s="221">
        <v>1.1912366386429377E-2</v>
      </c>
      <c r="BC38" s="241">
        <v>1.3180430406062428E-2</v>
      </c>
      <c r="BD38" s="241">
        <v>1.2005199982786827E-2</v>
      </c>
      <c r="BE38" s="264">
        <v>7.8545685430812025E-3</v>
      </c>
      <c r="BF38" s="262">
        <v>1.2969774046544693E-2</v>
      </c>
      <c r="BG38" s="266">
        <v>1.4552564193434541E-2</v>
      </c>
      <c r="BH38" s="266">
        <v>1.2599034114626144E-2</v>
      </c>
      <c r="BI38" s="275" t="s">
        <v>89</v>
      </c>
      <c r="BJ38" s="266" t="s">
        <v>89</v>
      </c>
      <c r="BK38" s="277" t="s">
        <v>89</v>
      </c>
      <c r="BL38" s="277"/>
      <c r="BM38" s="277"/>
      <c r="BN38" s="277"/>
    </row>
    <row r="39" spans="1:66" ht="21">
      <c r="A39" s="25" t="s">
        <v>29</v>
      </c>
      <c r="B39" s="302">
        <v>9.5620874564197496E-3</v>
      </c>
      <c r="C39" s="302">
        <v>9.7544418718750366E-3</v>
      </c>
      <c r="D39" s="302">
        <v>1.2935568109803905E-2</v>
      </c>
      <c r="E39" s="302">
        <v>1.5297231321008933E-2</v>
      </c>
      <c r="F39" s="302">
        <v>1.1860365451835489E-2</v>
      </c>
      <c r="G39" s="304">
        <v>9.027485352929689E-3</v>
      </c>
      <c r="H39" s="304">
        <v>1.2834567266420755E-2</v>
      </c>
      <c r="I39" s="304">
        <v>7.5637232272175161E-3</v>
      </c>
      <c r="J39" s="92">
        <v>1.3054770407105282E-3</v>
      </c>
      <c r="K39" s="92">
        <v>1.4329402169569086E-3</v>
      </c>
      <c r="L39" s="92">
        <v>2.0332865729083445E-3</v>
      </c>
      <c r="M39" s="92">
        <v>2.8653092205436666E-3</v>
      </c>
      <c r="N39" s="92">
        <v>5.3308107640650916E-3</v>
      </c>
      <c r="O39" s="92">
        <v>2.2512657939238911E-2</v>
      </c>
      <c r="P39" s="92">
        <v>2.7598090548295918E-2</v>
      </c>
      <c r="Q39" s="92">
        <v>6.1808809975649071E-3</v>
      </c>
      <c r="R39" s="92">
        <v>4.4624899628340148E-3</v>
      </c>
      <c r="S39" s="92">
        <v>4.8663132595840198E-3</v>
      </c>
      <c r="T39" s="92">
        <v>5.8291571786923358E-3</v>
      </c>
      <c r="U39" s="92">
        <v>4.8536567213316884E-3</v>
      </c>
      <c r="V39" s="92">
        <v>9.9091517850913441E-3</v>
      </c>
      <c r="W39" s="92">
        <v>1.0485908890570864E-2</v>
      </c>
      <c r="X39" s="92">
        <v>1.5179383992015025E-2</v>
      </c>
      <c r="Y39" s="92">
        <v>1.5798234157973521E-2</v>
      </c>
      <c r="Z39" s="93">
        <v>1.4920514676545859E-2</v>
      </c>
      <c r="AA39" s="93">
        <v>1.5422489627866314E-2</v>
      </c>
      <c r="AB39" s="102">
        <v>1.5197864760884581E-2</v>
      </c>
      <c r="AC39" s="121">
        <v>1.3826948537096907E-2</v>
      </c>
      <c r="AD39" s="130">
        <v>1.3271559488207157E-2</v>
      </c>
      <c r="AE39" s="134">
        <v>1.2006306029955113E-2</v>
      </c>
      <c r="AF39" s="145">
        <v>1.2791643120861066E-2</v>
      </c>
      <c r="AG39" s="149">
        <v>9.9172977703181585E-3</v>
      </c>
      <c r="AH39" s="157">
        <v>9.9220904739008263E-3</v>
      </c>
      <c r="AI39" s="161">
        <v>7.0721927067855768E-3</v>
      </c>
      <c r="AJ39" s="161">
        <v>6.370422793227905E-3</v>
      </c>
      <c r="AK39" s="161">
        <v>6.3688410291963659E-3</v>
      </c>
      <c r="AL39" s="161">
        <v>5.6342993365769032E-3</v>
      </c>
      <c r="AM39" s="167">
        <v>1.1764883233422688E-2</v>
      </c>
      <c r="AN39" s="167">
        <v>2.3422870930082301E-2</v>
      </c>
      <c r="AO39" s="175">
        <v>2.2311694346069964E-2</v>
      </c>
      <c r="AP39" s="167">
        <v>2.3283821877987349E-2</v>
      </c>
      <c r="AQ39" s="185">
        <v>2.3188546425500712E-2</v>
      </c>
      <c r="AR39" s="185">
        <v>2.2597640178370224E-2</v>
      </c>
      <c r="AS39" s="185">
        <v>2.4846764412885983E-2</v>
      </c>
      <c r="AT39" s="185">
        <v>1.7365642062129243E-2</v>
      </c>
      <c r="AU39" s="197">
        <v>9.5205381585772766E-3</v>
      </c>
      <c r="AV39" s="208">
        <v>3.734372046774135E-3</v>
      </c>
      <c r="AW39" s="200">
        <v>3.7254985369353471E-3</v>
      </c>
      <c r="AX39" s="216">
        <v>3.3158884620885939E-3</v>
      </c>
      <c r="AY39" s="221">
        <v>3.6566828461928416E-3</v>
      </c>
      <c r="AZ39" s="221">
        <v>1.0628516216786423E-2</v>
      </c>
      <c r="BA39" s="221">
        <v>5.7601482449193917E-3</v>
      </c>
      <c r="BB39" s="221">
        <v>6.655819269322961E-3</v>
      </c>
      <c r="BC39" s="241">
        <v>6.7975589265862136E-3</v>
      </c>
      <c r="BD39" s="241">
        <v>8.7896762334338744E-3</v>
      </c>
      <c r="BE39" s="264">
        <v>5.9518130021173291E-3</v>
      </c>
      <c r="BF39" s="262">
        <v>7.3048319343110811E-3</v>
      </c>
      <c r="BG39" s="266">
        <v>7.9123022432426617E-3</v>
      </c>
      <c r="BH39" s="266">
        <v>5.1573715220891107E-3</v>
      </c>
      <c r="BI39" s="275" t="s">
        <v>89</v>
      </c>
      <c r="BJ39" s="266" t="s">
        <v>89</v>
      </c>
      <c r="BK39" s="277" t="s">
        <v>89</v>
      </c>
      <c r="BL39" s="277"/>
      <c r="BM39" s="277"/>
      <c r="BN39" s="277"/>
    </row>
    <row r="40" spans="1:66" ht="21">
      <c r="A40" s="98" t="s">
        <v>30</v>
      </c>
      <c r="B40" s="303"/>
      <c r="C40" s="303"/>
      <c r="D40" s="303"/>
      <c r="E40" s="303"/>
      <c r="F40" s="303"/>
      <c r="G40" s="305"/>
      <c r="H40" s="305"/>
      <c r="I40" s="305"/>
      <c r="J40" s="99">
        <v>1.0519103839683257E-2</v>
      </c>
      <c r="K40" s="99">
        <v>1.0919827212517032E-2</v>
      </c>
      <c r="L40" s="99">
        <v>1.2514318501844831E-2</v>
      </c>
      <c r="M40" s="99">
        <v>1.446377811467678E-2</v>
      </c>
      <c r="N40" s="99">
        <v>1.2088486870894756E-2</v>
      </c>
      <c r="O40" s="99">
        <v>1.4522703999338258E-2</v>
      </c>
      <c r="P40" s="99">
        <v>9.2698388178886464E-3</v>
      </c>
      <c r="Q40" s="99">
        <v>1.0909644495517182E-2</v>
      </c>
      <c r="R40" s="99">
        <v>1.3417809211443475E-2</v>
      </c>
      <c r="S40" s="99">
        <v>1.8861861733322945E-2</v>
      </c>
      <c r="T40" s="99">
        <v>2.0593720771486863E-2</v>
      </c>
      <c r="U40" s="99">
        <v>1.5512545514342583E-2</v>
      </c>
      <c r="V40" s="99">
        <v>1.9369385671726008E-2</v>
      </c>
      <c r="W40" s="99">
        <v>2.4861340143910719E-2</v>
      </c>
      <c r="X40" s="99">
        <v>3.2103358693937233E-2</v>
      </c>
      <c r="Y40" s="99">
        <v>3.1463289359247089E-2</v>
      </c>
      <c r="Z40" s="100">
        <v>2.8510580416699172E-2</v>
      </c>
      <c r="AA40" s="100">
        <v>3.0186099807130651E-2</v>
      </c>
      <c r="AB40" s="106">
        <v>2.9884685199756539E-2</v>
      </c>
      <c r="AC40" s="122">
        <v>3.034242460635107E-2</v>
      </c>
      <c r="AD40" s="131">
        <v>2.9553060676334477E-2</v>
      </c>
      <c r="AE40" s="135">
        <v>2.6127628874311162E-2</v>
      </c>
      <c r="AF40" s="146">
        <v>2.752145390995565E-2</v>
      </c>
      <c r="AG40" s="150">
        <v>2.8072637083127964E-2</v>
      </c>
      <c r="AH40" s="158">
        <v>2.6240151725941515E-2</v>
      </c>
      <c r="AI40" s="162">
        <v>2.3598505518912773E-2</v>
      </c>
      <c r="AJ40" s="162">
        <v>2.0800967338997989E-2</v>
      </c>
      <c r="AK40" s="162">
        <v>2.6218945638781205E-2</v>
      </c>
      <c r="AL40" s="162">
        <v>2.6573901113568364E-2</v>
      </c>
      <c r="AM40" s="168">
        <v>6.1939269360499594E-2</v>
      </c>
      <c r="AN40" s="168">
        <v>6.1631837901806062E-2</v>
      </c>
      <c r="AO40" s="176">
        <v>6.1609294560449099E-2</v>
      </c>
      <c r="AP40" s="168">
        <v>5.5285539781557105E-2</v>
      </c>
      <c r="AQ40" s="186">
        <v>7.6559874954851545E-2</v>
      </c>
      <c r="AR40" s="186">
        <v>7.7531783006262178E-2</v>
      </c>
      <c r="AS40" s="186">
        <v>7.0487517864097959E-2</v>
      </c>
      <c r="AT40" s="186">
        <v>7.5861402435366529E-2</v>
      </c>
      <c r="AU40" s="198">
        <v>7.506592674071369E-2</v>
      </c>
      <c r="AV40" s="209">
        <v>6.9990861510430311E-2</v>
      </c>
      <c r="AW40" s="201">
        <v>6.4226567523447076E-2</v>
      </c>
      <c r="AX40" s="217">
        <v>5.7863233630564698E-2</v>
      </c>
      <c r="AY40" s="222">
        <v>5.7420705485302641E-2</v>
      </c>
      <c r="AZ40" s="222">
        <v>5.6014243578978148E-2</v>
      </c>
      <c r="BA40" s="222">
        <v>6.251390382100451E-2</v>
      </c>
      <c r="BB40" s="222">
        <v>6.4171184361317621E-2</v>
      </c>
      <c r="BC40" s="242">
        <v>0.1146680625641624</v>
      </c>
      <c r="BD40" s="242">
        <v>0.12662238858535496</v>
      </c>
      <c r="BE40" s="265">
        <v>4.7303363974965679E-2</v>
      </c>
      <c r="BF40" s="263">
        <v>8.6651961067915312E-2</v>
      </c>
      <c r="BG40" s="267">
        <v>8.944372974436067E-2</v>
      </c>
      <c r="BH40" s="267">
        <v>7.9894251164168428E-2</v>
      </c>
      <c r="BI40" s="276" t="s">
        <v>89</v>
      </c>
      <c r="BJ40" s="267" t="s">
        <v>89</v>
      </c>
      <c r="BK40" s="278" t="s">
        <v>89</v>
      </c>
      <c r="BL40" s="278"/>
      <c r="BM40" s="278"/>
      <c r="BN40" s="278"/>
    </row>
    <row r="41" spans="1:66" s="83" customFormat="1" ht="21">
      <c r="A41" s="97" t="s">
        <v>94</v>
      </c>
      <c r="B41" s="84">
        <v>0.99999999999999978</v>
      </c>
      <c r="C41" s="84">
        <v>1</v>
      </c>
      <c r="D41" s="84">
        <v>0.99999999999999978</v>
      </c>
      <c r="E41" s="84">
        <v>0.99999999999999978</v>
      </c>
      <c r="F41" s="84">
        <v>0.99999999999999978</v>
      </c>
      <c r="G41" s="84">
        <v>1.0000000000000002</v>
      </c>
      <c r="H41" s="84">
        <v>1.0000000000000002</v>
      </c>
      <c r="I41" s="84">
        <v>1.0000000000000002</v>
      </c>
      <c r="J41" s="85">
        <v>1</v>
      </c>
      <c r="K41" s="85">
        <v>1</v>
      </c>
      <c r="L41" s="85">
        <v>0.99999999999999989</v>
      </c>
      <c r="M41" s="85">
        <v>0.99999999999999989</v>
      </c>
      <c r="N41" s="85">
        <v>1</v>
      </c>
      <c r="O41" s="85">
        <v>1.0000000000000004</v>
      </c>
      <c r="P41" s="85">
        <v>1</v>
      </c>
      <c r="Q41" s="85">
        <v>1</v>
      </c>
      <c r="R41" s="85">
        <v>0.99999999999999989</v>
      </c>
      <c r="S41" s="85">
        <v>1</v>
      </c>
      <c r="T41" s="85">
        <v>1</v>
      </c>
      <c r="U41" s="85">
        <v>1</v>
      </c>
      <c r="V41" s="85">
        <v>0.99999999999999989</v>
      </c>
      <c r="W41" s="85">
        <v>0.99999999999999989</v>
      </c>
      <c r="X41" s="85">
        <v>1.0000000000000002</v>
      </c>
      <c r="Y41" s="85">
        <v>0.99999999999999967</v>
      </c>
      <c r="Z41" s="85">
        <v>1</v>
      </c>
      <c r="AA41" s="85">
        <v>0.99999999999999978</v>
      </c>
      <c r="AB41" s="85">
        <v>1</v>
      </c>
      <c r="AC41" s="85">
        <v>0.99999999999999989</v>
      </c>
      <c r="AD41" s="85">
        <v>1</v>
      </c>
      <c r="AE41" s="85">
        <v>1</v>
      </c>
      <c r="AF41" s="85">
        <v>1.0000000000000002</v>
      </c>
      <c r="AG41" s="85">
        <v>1</v>
      </c>
      <c r="AH41" s="85">
        <v>0.99999999999999967</v>
      </c>
      <c r="AI41" s="85">
        <v>1.0000000000000002</v>
      </c>
      <c r="AJ41" s="85">
        <v>1</v>
      </c>
      <c r="AK41" s="85">
        <v>1</v>
      </c>
      <c r="AL41" s="85">
        <v>1</v>
      </c>
      <c r="AM41" s="85">
        <v>1.0000000000000002</v>
      </c>
      <c r="AN41" s="85">
        <v>1.0000000000000002</v>
      </c>
      <c r="AO41" s="85">
        <v>1</v>
      </c>
      <c r="AP41" s="85">
        <v>1.0000000000000002</v>
      </c>
      <c r="AQ41" s="85">
        <v>0.99999999999999989</v>
      </c>
      <c r="AR41" s="85">
        <v>0.99999999999999989</v>
      </c>
      <c r="AS41" s="85">
        <v>1.0000000000000002</v>
      </c>
      <c r="AT41" s="85">
        <v>0.99999999999999978</v>
      </c>
      <c r="AU41" s="85">
        <v>0.99999999999999989</v>
      </c>
      <c r="AV41" s="85">
        <v>1</v>
      </c>
      <c r="AW41" s="85">
        <v>1.0000000000000002</v>
      </c>
      <c r="AX41" s="85">
        <v>1.0000000000000004</v>
      </c>
      <c r="AY41" s="85">
        <v>1</v>
      </c>
      <c r="AZ41" s="85">
        <v>1</v>
      </c>
      <c r="BA41" s="85">
        <v>0.99999999999999989</v>
      </c>
      <c r="BB41" s="85">
        <v>1.0000000000000002</v>
      </c>
      <c r="BC41" s="85">
        <v>1</v>
      </c>
      <c r="BD41" s="85">
        <v>0.99999999999999978</v>
      </c>
      <c r="BE41" s="85">
        <v>1</v>
      </c>
      <c r="BF41" s="85">
        <v>0.99999999999999989</v>
      </c>
      <c r="BG41" s="85">
        <v>1</v>
      </c>
      <c r="BH41" s="85">
        <v>1</v>
      </c>
      <c r="BI41" s="85">
        <f>+SUM(BI30:BI40)</f>
        <v>1</v>
      </c>
      <c r="BJ41" s="85">
        <f>+SUM(BJ30:BJ40)</f>
        <v>1</v>
      </c>
      <c r="BK41" s="85">
        <f>+SUM(BK30:BK40)</f>
        <v>0.99999999999999989</v>
      </c>
      <c r="BL41" s="85"/>
      <c r="BM41" s="85"/>
      <c r="BN41" s="85"/>
    </row>
    <row r="42" spans="1:66" ht="21">
      <c r="B42" s="32"/>
      <c r="C42" s="32"/>
      <c r="D42" s="32"/>
      <c r="E42" s="32"/>
      <c r="F42" s="32"/>
      <c r="G42" s="48"/>
      <c r="H42" s="48"/>
      <c r="I42" s="48"/>
      <c r="J42" s="48"/>
      <c r="K42" s="48"/>
      <c r="L42" s="48"/>
      <c r="M42" s="48"/>
      <c r="N42" s="48"/>
      <c r="O42" s="48"/>
      <c r="P42" s="48"/>
      <c r="Q42" s="48"/>
      <c r="R42" s="48"/>
      <c r="S42" s="48"/>
      <c r="T42" s="48"/>
      <c r="U42" s="48"/>
      <c r="V42" s="48"/>
      <c r="W42" s="48"/>
      <c r="X42" s="48"/>
      <c r="Y42" s="48"/>
      <c r="Z42" s="48"/>
      <c r="AA42" s="48"/>
    </row>
    <row r="43" spans="1:66" ht="21.75" thickBot="1">
      <c r="B43" s="32"/>
      <c r="C43" s="32"/>
      <c r="D43" s="32"/>
      <c r="E43" s="32"/>
      <c r="F43" s="32"/>
      <c r="G43" s="48"/>
      <c r="H43" s="48"/>
      <c r="I43" s="48"/>
      <c r="J43" s="48"/>
      <c r="K43" s="48"/>
      <c r="L43" s="48"/>
      <c r="M43" s="48"/>
      <c r="N43" s="48"/>
      <c r="O43" s="48"/>
      <c r="P43" s="48"/>
      <c r="Q43" s="48"/>
      <c r="R43" s="48"/>
      <c r="S43" s="48"/>
      <c r="T43" s="48"/>
      <c r="U43" s="48"/>
      <c r="V43" s="48"/>
      <c r="W43" s="48"/>
      <c r="X43" s="48"/>
      <c r="Y43" s="48"/>
      <c r="Z43" s="48"/>
      <c r="AA43" s="48"/>
    </row>
    <row r="44" spans="1:66" ht="21.75" thickBot="1">
      <c r="B44" s="31">
        <v>2007</v>
      </c>
      <c r="C44" s="298">
        <v>2008</v>
      </c>
      <c r="D44" s="298"/>
      <c r="E44" s="298"/>
      <c r="F44" s="298"/>
      <c r="G44" s="298">
        <v>2009</v>
      </c>
      <c r="H44" s="298"/>
      <c r="I44" s="298"/>
      <c r="J44" s="298"/>
      <c r="K44" s="298">
        <v>2010</v>
      </c>
      <c r="L44" s="298"/>
      <c r="M44" s="298"/>
      <c r="N44" s="298"/>
      <c r="O44" s="298">
        <v>2011</v>
      </c>
      <c r="P44" s="298"/>
      <c r="Q44" s="298"/>
      <c r="R44" s="298"/>
      <c r="S44" s="296">
        <v>2012</v>
      </c>
      <c r="T44" s="297"/>
      <c r="U44" s="297"/>
      <c r="V44" s="297"/>
      <c r="W44" s="296">
        <v>2013</v>
      </c>
      <c r="X44" s="297"/>
      <c r="Y44" s="297"/>
      <c r="Z44" s="297"/>
      <c r="AA44" s="296">
        <v>2014</v>
      </c>
      <c r="AB44" s="297"/>
      <c r="AC44" s="297"/>
      <c r="AD44" s="297"/>
      <c r="AE44" s="299">
        <v>2015</v>
      </c>
      <c r="AF44" s="300"/>
      <c r="AG44" s="300"/>
      <c r="AH44" s="300"/>
      <c r="AI44" s="299">
        <v>2016</v>
      </c>
      <c r="AJ44" s="300"/>
      <c r="AK44" s="300"/>
      <c r="AL44" s="300"/>
      <c r="AM44" s="299">
        <v>2017</v>
      </c>
      <c r="AN44" s="300"/>
      <c r="AO44" s="300"/>
      <c r="AP44" s="300"/>
      <c r="AQ44" s="299">
        <v>2018</v>
      </c>
      <c r="AR44" s="300"/>
      <c r="AS44" s="300"/>
      <c r="AT44" s="300"/>
      <c r="AU44" s="296">
        <v>2019</v>
      </c>
      <c r="AV44" s="297"/>
      <c r="AW44" s="297"/>
      <c r="AX44" s="211"/>
      <c r="AY44" s="296">
        <v>2020</v>
      </c>
      <c r="AZ44" s="297"/>
      <c r="BA44" s="297"/>
      <c r="BB44" s="297"/>
      <c r="BC44" s="296">
        <v>2021</v>
      </c>
      <c r="BD44" s="310"/>
      <c r="BE44" s="310"/>
      <c r="BF44" s="310"/>
      <c r="BG44" s="296">
        <v>2022</v>
      </c>
      <c r="BH44" s="310"/>
      <c r="BI44" s="310"/>
      <c r="BJ44" s="310"/>
      <c r="BK44" s="296">
        <v>2023</v>
      </c>
      <c r="BL44" s="310"/>
      <c r="BM44" s="310"/>
      <c r="BN44" s="310"/>
    </row>
    <row r="45" spans="1:66" ht="23.25">
      <c r="A45" s="20" t="s">
        <v>93</v>
      </c>
      <c r="B45" s="19" t="s">
        <v>3</v>
      </c>
      <c r="C45" s="19" t="s">
        <v>0</v>
      </c>
      <c r="D45" s="19" t="s">
        <v>1</v>
      </c>
      <c r="E45" s="19" t="s">
        <v>2</v>
      </c>
      <c r="F45" s="19" t="s">
        <v>3</v>
      </c>
      <c r="G45" s="19" t="s">
        <v>0</v>
      </c>
      <c r="H45" s="19" t="s">
        <v>1</v>
      </c>
      <c r="I45" s="19" t="s">
        <v>2</v>
      </c>
      <c r="J45" s="19" t="s">
        <v>3</v>
      </c>
      <c r="K45" s="19" t="s">
        <v>0</v>
      </c>
      <c r="L45" s="19" t="s">
        <v>1</v>
      </c>
      <c r="M45" s="19" t="s">
        <v>2</v>
      </c>
      <c r="N45" s="19" t="s">
        <v>3</v>
      </c>
      <c r="O45" s="19" t="s">
        <v>0</v>
      </c>
      <c r="P45" s="19" t="s">
        <v>1</v>
      </c>
      <c r="Q45" s="19" t="s">
        <v>2</v>
      </c>
      <c r="R45" s="19" t="s">
        <v>3</v>
      </c>
      <c r="S45" s="19" t="s">
        <v>0</v>
      </c>
      <c r="T45" s="19" t="s">
        <v>1</v>
      </c>
      <c r="U45" s="19" t="s">
        <v>2</v>
      </c>
      <c r="V45" s="19" t="s">
        <v>3</v>
      </c>
      <c r="W45" s="19" t="s">
        <v>0</v>
      </c>
      <c r="X45" s="19" t="s">
        <v>1</v>
      </c>
      <c r="Y45" s="19" t="s">
        <v>2</v>
      </c>
      <c r="Z45" s="19" t="s">
        <v>3</v>
      </c>
      <c r="AA45" s="19" t="s">
        <v>0</v>
      </c>
      <c r="AB45" s="19" t="s">
        <v>1</v>
      </c>
      <c r="AC45" s="19" t="s">
        <v>2</v>
      </c>
      <c r="AD45" s="19" t="s">
        <v>3</v>
      </c>
      <c r="AE45" s="19" t="s">
        <v>0</v>
      </c>
      <c r="AF45" s="19" t="s">
        <v>1</v>
      </c>
      <c r="AG45" s="19" t="s">
        <v>2</v>
      </c>
      <c r="AH45" s="19" t="s">
        <v>3</v>
      </c>
      <c r="AI45" s="19" t="s">
        <v>0</v>
      </c>
      <c r="AJ45" s="19" t="s">
        <v>1</v>
      </c>
      <c r="AK45" s="19" t="s">
        <v>2</v>
      </c>
      <c r="AL45" s="19" t="s">
        <v>3</v>
      </c>
      <c r="AM45" s="19" t="s">
        <v>0</v>
      </c>
      <c r="AN45" s="19" t="s">
        <v>1</v>
      </c>
      <c r="AO45" s="19" t="s">
        <v>2</v>
      </c>
      <c r="AP45" s="19" t="s">
        <v>3</v>
      </c>
      <c r="AQ45" s="19" t="s">
        <v>0</v>
      </c>
      <c r="AR45" s="19" t="s">
        <v>1</v>
      </c>
      <c r="AS45" s="19" t="s">
        <v>2</v>
      </c>
      <c r="AT45" s="19" t="s">
        <v>3</v>
      </c>
      <c r="AU45" s="19" t="s">
        <v>0</v>
      </c>
      <c r="AV45" s="19" t="s">
        <v>1</v>
      </c>
      <c r="AW45" s="19" t="s">
        <v>2</v>
      </c>
      <c r="AX45" s="19" t="s">
        <v>3</v>
      </c>
      <c r="AY45" s="19" t="s">
        <v>0</v>
      </c>
      <c r="AZ45" s="19" t="s">
        <v>1</v>
      </c>
      <c r="BA45" s="19" t="s">
        <v>2</v>
      </c>
      <c r="BB45" s="19" t="s">
        <v>3</v>
      </c>
      <c r="BC45" s="19" t="s">
        <v>0</v>
      </c>
      <c r="BD45" s="19" t="s">
        <v>1</v>
      </c>
      <c r="BE45" s="19" t="s">
        <v>2</v>
      </c>
      <c r="BF45" s="19" t="s">
        <v>3</v>
      </c>
      <c r="BG45" s="19" t="s">
        <v>0</v>
      </c>
      <c r="BH45" s="19" t="s">
        <v>1</v>
      </c>
      <c r="BI45" s="19" t="s">
        <v>102</v>
      </c>
      <c r="BJ45" s="19" t="s">
        <v>103</v>
      </c>
      <c r="BK45" s="19" t="s">
        <v>105</v>
      </c>
      <c r="BL45" s="19"/>
      <c r="BM45" s="19"/>
      <c r="BN45" s="19"/>
    </row>
    <row r="46" spans="1:66" ht="14.25" customHeight="1">
      <c r="A46" s="30"/>
      <c r="B46" s="35"/>
      <c r="C46" s="35"/>
      <c r="G46" s="46"/>
      <c r="H46" s="53"/>
      <c r="I46" s="53"/>
      <c r="J46" s="53"/>
      <c r="M46" s="18"/>
      <c r="N46" s="18"/>
      <c r="O46" s="18"/>
      <c r="P46" s="18"/>
      <c r="Q46" s="18"/>
      <c r="R46" s="18"/>
      <c r="S46" s="18"/>
      <c r="T46" s="18"/>
    </row>
    <row r="47" spans="1:66" ht="21">
      <c r="A47" s="27" t="s">
        <v>77</v>
      </c>
      <c r="B47" s="94">
        <v>0.21796655035439474</v>
      </c>
      <c r="C47" s="94">
        <v>0.18504570228378953</v>
      </c>
      <c r="D47" s="94">
        <v>0.22580705818980326</v>
      </c>
      <c r="E47" s="94">
        <v>0.23041478180222752</v>
      </c>
      <c r="F47" s="94">
        <v>0.23373455121643438</v>
      </c>
      <c r="G47" s="88">
        <v>0.23845668220590643</v>
      </c>
      <c r="H47" s="88">
        <v>0.24044886140423535</v>
      </c>
      <c r="I47" s="88">
        <v>0.24224300421139219</v>
      </c>
      <c r="J47" s="88">
        <v>6.7910147083690531E-2</v>
      </c>
      <c r="K47" s="88">
        <v>6.9141139744341343E-2</v>
      </c>
      <c r="L47" s="88">
        <v>7.4047058729165463E-2</v>
      </c>
      <c r="M47" s="88">
        <v>7.6617771524304726E-2</v>
      </c>
      <c r="N47" s="101">
        <v>7.8140519713252671E-2</v>
      </c>
      <c r="O47" s="101">
        <v>8.0304113814915826E-2</v>
      </c>
      <c r="P47" s="101">
        <v>8.3473731879365909E-2</v>
      </c>
      <c r="Q47" s="101">
        <v>8.1049686505631366E-2</v>
      </c>
      <c r="R47" s="101">
        <v>8.3634934373819192E-2</v>
      </c>
      <c r="S47" s="101">
        <v>8.655517642587475E-2</v>
      </c>
      <c r="T47" s="101">
        <v>8.8758192781569462E-2</v>
      </c>
      <c r="U47" s="101">
        <v>0.10974789624500723</v>
      </c>
      <c r="V47" s="101">
        <v>0.1195552750799378</v>
      </c>
      <c r="W47" s="307">
        <v>0.17214371301462825</v>
      </c>
      <c r="X47" s="307">
        <v>0.17178219757006988</v>
      </c>
      <c r="Y47" s="101">
        <v>0.1381584200641815</v>
      </c>
      <c r="Z47" s="101">
        <v>0.14164483201993427</v>
      </c>
      <c r="AA47" s="101">
        <v>0.14568976722956878</v>
      </c>
      <c r="AB47" s="101">
        <v>0.16348884209313005</v>
      </c>
      <c r="AC47" s="101">
        <v>0.16803275720686706</v>
      </c>
      <c r="AD47" s="101">
        <v>0.17364920492252145</v>
      </c>
      <c r="AE47" s="101">
        <v>0.17558912356934464</v>
      </c>
      <c r="AF47" s="101">
        <v>0.18204657867826649</v>
      </c>
      <c r="AG47" s="101">
        <v>0.17534450441711066</v>
      </c>
      <c r="AH47" s="101">
        <v>0.17882934143671969</v>
      </c>
      <c r="AI47" s="101">
        <v>0.19632390628269314</v>
      </c>
      <c r="AJ47" s="101">
        <v>0.19980237635698236</v>
      </c>
      <c r="AK47" s="101">
        <v>0.20100000000000001</v>
      </c>
      <c r="AL47" s="101">
        <v>0.20100000000000001</v>
      </c>
      <c r="AM47" s="101">
        <v>0.20111951525191157</v>
      </c>
      <c r="AN47" s="101">
        <v>0.18799137312240957</v>
      </c>
      <c r="AO47" s="101">
        <v>0.18609326537840148</v>
      </c>
      <c r="AP47" s="101">
        <v>0.18749228813457852</v>
      </c>
      <c r="AQ47" s="101">
        <v>0.17413695383795919</v>
      </c>
      <c r="AR47" s="101">
        <v>0.16960231647558488</v>
      </c>
      <c r="AS47" s="101">
        <v>0.17200075168242393</v>
      </c>
      <c r="AT47" s="101">
        <v>0.17340768798130862</v>
      </c>
      <c r="AU47" s="101">
        <v>0.16826156710701198</v>
      </c>
      <c r="AV47" s="101">
        <v>0.16675832200699739</v>
      </c>
      <c r="AW47" s="101">
        <v>0.15883320965220918</v>
      </c>
      <c r="AX47" s="101">
        <v>0.16626426285902943</v>
      </c>
      <c r="AY47" s="101">
        <v>0.16479279289130377</v>
      </c>
      <c r="AZ47" s="101">
        <v>0.15609636403455981</v>
      </c>
      <c r="BA47" s="101">
        <v>0.15665057603298152</v>
      </c>
      <c r="BB47" s="101">
        <v>0.15343883676756426</v>
      </c>
      <c r="BC47" s="73">
        <v>0.16871403914813127</v>
      </c>
      <c r="BD47" s="73">
        <v>0.16744155361216378</v>
      </c>
      <c r="BE47" s="73">
        <v>0.16762987500384841</v>
      </c>
      <c r="BF47" s="73">
        <v>0.16316137955575127</v>
      </c>
      <c r="BG47" s="73">
        <v>0.16752522703230835</v>
      </c>
      <c r="BH47" s="73">
        <v>0.16796849768852298</v>
      </c>
      <c r="BI47" s="73">
        <v>0.18653787019912335</v>
      </c>
      <c r="BJ47" s="73">
        <v>0.18315911048658584</v>
      </c>
      <c r="BK47" s="73">
        <v>0.18541361336642892</v>
      </c>
      <c r="BL47" s="73"/>
      <c r="BM47" s="73"/>
      <c r="BN47" s="73"/>
    </row>
    <row r="48" spans="1:66" ht="21">
      <c r="A48" s="27" t="s">
        <v>76</v>
      </c>
      <c r="B48" s="94" t="s">
        <v>89</v>
      </c>
      <c r="C48" s="94" t="s">
        <v>89</v>
      </c>
      <c r="D48" s="94" t="s">
        <v>89</v>
      </c>
      <c r="E48" s="94" t="s">
        <v>89</v>
      </c>
      <c r="F48" s="94" t="s">
        <v>89</v>
      </c>
      <c r="G48" s="94" t="s">
        <v>89</v>
      </c>
      <c r="H48" s="94" t="s">
        <v>89</v>
      </c>
      <c r="I48" s="94" t="s">
        <v>89</v>
      </c>
      <c r="J48" s="88">
        <v>2.4163360999147589E-2</v>
      </c>
      <c r="K48" s="88">
        <v>2.4581447116564178E-2</v>
      </c>
      <c r="L48" s="88">
        <v>2.557036500871615E-2</v>
      </c>
      <c r="M48" s="88">
        <v>2.6556343470250304E-2</v>
      </c>
      <c r="N48" s="101">
        <v>2.8019744241539909E-2</v>
      </c>
      <c r="O48" s="101">
        <v>2.664823866874071E-2</v>
      </c>
      <c r="P48" s="101">
        <v>2.7399101303629277E-2</v>
      </c>
      <c r="Q48" s="101">
        <v>2.7631256654875386E-2</v>
      </c>
      <c r="R48" s="101">
        <v>2.8411414776608902E-2</v>
      </c>
      <c r="S48" s="101">
        <v>2.9921766844510152E-2</v>
      </c>
      <c r="T48" s="101">
        <v>3.1770420776133117E-2</v>
      </c>
      <c r="U48" s="101">
        <v>5.1156472828999884E-2</v>
      </c>
      <c r="V48" s="101">
        <v>3.3649110520087067E-2</v>
      </c>
      <c r="W48" s="307"/>
      <c r="X48" s="307"/>
      <c r="Y48" s="101">
        <v>3.5285058121816953E-2</v>
      </c>
      <c r="Z48" s="101">
        <v>3.4923500864497366E-2</v>
      </c>
      <c r="AA48" s="101">
        <v>3.6433223563669792E-2</v>
      </c>
      <c r="AB48" s="101">
        <v>3.7495772719018147E-2</v>
      </c>
      <c r="AC48" s="101">
        <v>4.0277756963606019E-2</v>
      </c>
      <c r="AD48" s="101">
        <v>4.152119304693605E-2</v>
      </c>
      <c r="AE48" s="101">
        <v>4.5435240814151449E-2</v>
      </c>
      <c r="AF48" s="101">
        <v>4.9384125992641116E-2</v>
      </c>
      <c r="AG48" s="101">
        <v>5.2818006673539711E-2</v>
      </c>
      <c r="AH48" s="101">
        <v>5.5811870527937762E-2</v>
      </c>
      <c r="AI48" s="101">
        <v>5.6175641689519086E-2</v>
      </c>
      <c r="AJ48" s="101">
        <v>5.4800185423219482E-2</v>
      </c>
      <c r="AK48" s="101">
        <v>5.6000000000000001E-2</v>
      </c>
      <c r="AL48" s="101">
        <v>5.6000000000000001E-2</v>
      </c>
      <c r="AM48" s="101">
        <v>5.6059927603826151E-2</v>
      </c>
      <c r="AN48" s="101">
        <v>5.6504035388863727E-2</v>
      </c>
      <c r="AO48" s="101">
        <v>5.6665453615021948E-2</v>
      </c>
      <c r="AP48" s="101">
        <v>5.5505655969461984E-2</v>
      </c>
      <c r="AQ48" s="101">
        <v>6.2017559992781468E-2</v>
      </c>
      <c r="AR48" s="101">
        <v>6.1756334237020039E-2</v>
      </c>
      <c r="AS48" s="101">
        <v>6.5203610360443157E-2</v>
      </c>
      <c r="AT48" s="101">
        <v>7.2375622043741164E-2</v>
      </c>
      <c r="AU48" s="101">
        <v>7.4277564680503255E-2</v>
      </c>
      <c r="AV48" s="101">
        <v>8.3026604192527137E-2</v>
      </c>
      <c r="AW48" s="101">
        <v>8.6421291194222566E-2</v>
      </c>
      <c r="AX48" s="101">
        <v>8.9736897985340305E-2</v>
      </c>
      <c r="AY48" s="101">
        <v>0.10049768371191076</v>
      </c>
      <c r="AZ48" s="101">
        <v>0.11151051336795109</v>
      </c>
      <c r="BA48" s="101">
        <v>0.11760979036750085</v>
      </c>
      <c r="BB48" s="101">
        <v>0.11894601157727747</v>
      </c>
      <c r="BC48" s="73">
        <v>0.10119042704152459</v>
      </c>
      <c r="BD48" s="73">
        <v>0.10226433222932714</v>
      </c>
      <c r="BE48" s="73">
        <v>0.10356941315770263</v>
      </c>
      <c r="BF48" s="73">
        <v>0.10760822910770187</v>
      </c>
      <c r="BG48" s="73">
        <v>0.10481661508558429</v>
      </c>
      <c r="BH48" s="73">
        <v>0.10499213402661679</v>
      </c>
      <c r="BI48" s="73">
        <v>5.7088797652578231E-2</v>
      </c>
      <c r="BJ48" s="73">
        <v>5.7354340378752429E-2</v>
      </c>
      <c r="BK48" s="73">
        <v>5.9193656579832978E-2</v>
      </c>
      <c r="BL48" s="73"/>
      <c r="BM48" s="73"/>
      <c r="BN48" s="73"/>
    </row>
    <row r="49" spans="1:66" ht="21">
      <c r="A49" s="27" t="s">
        <v>87</v>
      </c>
      <c r="B49" s="94">
        <v>0.35764807750383382</v>
      </c>
      <c r="C49" s="94">
        <v>0.40147083456857613</v>
      </c>
      <c r="D49" s="94">
        <v>0.34758137590101762</v>
      </c>
      <c r="E49" s="94">
        <v>0.33631908394414539</v>
      </c>
      <c r="F49" s="94">
        <v>0.32677506679309426</v>
      </c>
      <c r="G49" s="88">
        <v>0.29795772876994508</v>
      </c>
      <c r="H49" s="88">
        <v>0.2825751917769071</v>
      </c>
      <c r="I49" s="88">
        <v>0.27390959747059379</v>
      </c>
      <c r="J49" s="88">
        <v>0.50555062691467112</v>
      </c>
      <c r="K49" s="88">
        <v>0.50032014046504392</v>
      </c>
      <c r="L49" s="88">
        <v>0.48194820244060615</v>
      </c>
      <c r="M49" s="88">
        <v>0.47645560661655262</v>
      </c>
      <c r="N49" s="101">
        <v>0.47765922279330608</v>
      </c>
      <c r="O49" s="101">
        <v>0.48658643863593604</v>
      </c>
      <c r="P49" s="101">
        <v>0.48120506922836165</v>
      </c>
      <c r="Q49" s="101">
        <v>0.47653309215146911</v>
      </c>
      <c r="R49" s="101">
        <v>0.46658634850039798</v>
      </c>
      <c r="S49" s="101">
        <v>0.45956609142097521</v>
      </c>
      <c r="T49" s="101">
        <v>0.45218151720506727</v>
      </c>
      <c r="U49" s="101">
        <v>0.31560938454314741</v>
      </c>
      <c r="V49" s="101">
        <v>0.3485519823653444</v>
      </c>
      <c r="W49" s="101">
        <v>0.31122406293197441</v>
      </c>
      <c r="X49" s="101">
        <v>0.30317135142502821</v>
      </c>
      <c r="Y49" s="101">
        <v>0.29251990363791813</v>
      </c>
      <c r="Z49" s="101">
        <v>0.28733814183407513</v>
      </c>
      <c r="AA49" s="101">
        <v>0.28106354116928578</v>
      </c>
      <c r="AB49" s="101">
        <v>0.27130911979973449</v>
      </c>
      <c r="AC49" s="101">
        <v>0.26588339180018289</v>
      </c>
      <c r="AD49" s="101">
        <v>0.25071481435886744</v>
      </c>
      <c r="AE49" s="101">
        <v>0.24224653726086126</v>
      </c>
      <c r="AF49" s="101">
        <v>0.21720734017940435</v>
      </c>
      <c r="AG49" s="101">
        <v>0.2161482705746724</v>
      </c>
      <c r="AH49" s="101">
        <v>0.19798076000290996</v>
      </c>
      <c r="AI49" s="101">
        <v>0.19384592316888621</v>
      </c>
      <c r="AJ49" s="101">
        <v>0.19327454935287483</v>
      </c>
      <c r="AK49" s="101">
        <v>0.185</v>
      </c>
      <c r="AL49" s="101">
        <v>0.193</v>
      </c>
      <c r="AM49" s="101">
        <v>0.19607469387441909</v>
      </c>
      <c r="AN49" s="101">
        <v>0</v>
      </c>
      <c r="AO49" s="101">
        <v>0</v>
      </c>
      <c r="AP49" s="101">
        <v>0</v>
      </c>
      <c r="AQ49" s="101">
        <v>0</v>
      </c>
      <c r="AR49" s="101">
        <v>0</v>
      </c>
      <c r="AS49" s="101">
        <v>0.26675844085435912</v>
      </c>
      <c r="AT49" s="101">
        <v>0.26873678796018879</v>
      </c>
      <c r="AU49" s="101">
        <v>0.27401908988712725</v>
      </c>
      <c r="AV49" s="101">
        <v>0.26482155248069267</v>
      </c>
      <c r="AW49" s="101">
        <v>0.26313925705379743</v>
      </c>
      <c r="AX49" s="101">
        <v>0.27042517895287416</v>
      </c>
      <c r="AY49" s="101">
        <v>0.26800262865244612</v>
      </c>
      <c r="AZ49" s="101">
        <v>0.26981748856160603</v>
      </c>
      <c r="BA49" s="101">
        <v>0.26347349698894978</v>
      </c>
      <c r="BB49" s="101">
        <v>0.26167213729210703</v>
      </c>
      <c r="BC49" s="73">
        <v>0.20726380757452911</v>
      </c>
      <c r="BD49" s="73">
        <v>0.20794283491763094</v>
      </c>
      <c r="BE49" s="73">
        <v>0.2048828171709059</v>
      </c>
      <c r="BF49" s="73">
        <v>0.20332917213785487</v>
      </c>
      <c r="BG49" s="73">
        <v>0.19970441369950806</v>
      </c>
      <c r="BH49" s="73">
        <v>0.18885158890005393</v>
      </c>
      <c r="BI49" s="73">
        <v>0.22019908776898023</v>
      </c>
      <c r="BJ49" s="73">
        <v>0.16790185025165186</v>
      </c>
      <c r="BK49" s="73">
        <v>0.24701169591657882</v>
      </c>
      <c r="BL49" s="73"/>
      <c r="BM49" s="73"/>
      <c r="BN49" s="73"/>
    </row>
    <row r="50" spans="1:66" ht="21">
      <c r="A50" s="27" t="s">
        <v>80</v>
      </c>
      <c r="B50" s="94">
        <v>1.8212354730552095E-2</v>
      </c>
      <c r="C50" s="94">
        <v>2.5016106464162555E-2</v>
      </c>
      <c r="D50" s="94">
        <v>2.1549606434853825E-2</v>
      </c>
      <c r="E50" s="94">
        <v>2.3385755119741412E-2</v>
      </c>
      <c r="F50" s="94">
        <v>2.4746827751486296E-2</v>
      </c>
      <c r="G50" s="88">
        <v>2.9958799380212515E-2</v>
      </c>
      <c r="H50" s="88">
        <v>3.5101305503652133E-2</v>
      </c>
      <c r="I50" s="88">
        <v>3.6677483600704316E-2</v>
      </c>
      <c r="J50" s="88">
        <v>0.1640763484950257</v>
      </c>
      <c r="K50" s="88">
        <v>0.16273870860697903</v>
      </c>
      <c r="L50" s="88">
        <v>0.15905088125586248</v>
      </c>
      <c r="M50" s="88">
        <v>0.15725884475630289</v>
      </c>
      <c r="N50" s="101">
        <v>0.16222828605293879</v>
      </c>
      <c r="O50" s="101">
        <v>0.16599039885933833</v>
      </c>
      <c r="P50" s="101">
        <v>0.16844551040670827</v>
      </c>
      <c r="Q50" s="101">
        <v>0.16633779915686511</v>
      </c>
      <c r="R50" s="101">
        <v>0.16456563254358494</v>
      </c>
      <c r="S50" s="101">
        <v>0.15977415893064323</v>
      </c>
      <c r="T50" s="101">
        <v>0.15608638238703984</v>
      </c>
      <c r="U50" s="101">
        <v>0.16029803374790125</v>
      </c>
      <c r="V50" s="101">
        <v>0.15578376538670174</v>
      </c>
      <c r="W50" s="101">
        <v>0.15552113216566057</v>
      </c>
      <c r="X50" s="101">
        <v>0.16139631094850673</v>
      </c>
      <c r="Y50" s="101">
        <v>0.15692487738140676</v>
      </c>
      <c r="Z50" s="101">
        <v>0.14359699115951849</v>
      </c>
      <c r="AA50" s="101">
        <v>0.13769204884135766</v>
      </c>
      <c r="AB50" s="101">
        <v>0.12494786749168017</v>
      </c>
      <c r="AC50" s="101">
        <v>0.11436251917084556</v>
      </c>
      <c r="AD50" s="101">
        <v>0.11147836275647034</v>
      </c>
      <c r="AE50" s="101">
        <v>0.10700013311849808</v>
      </c>
      <c r="AF50" s="101">
        <v>0.10278515342070399</v>
      </c>
      <c r="AG50" s="101">
        <v>0.10086755451842663</v>
      </c>
      <c r="AH50" s="101">
        <v>9.9437464958019223E-2</v>
      </c>
      <c r="AI50" s="101">
        <v>9.1831588549267415E-2</v>
      </c>
      <c r="AJ50" s="101">
        <v>8.5375174438591425E-2</v>
      </c>
      <c r="AK50" s="101">
        <v>0.08</v>
      </c>
      <c r="AL50" s="101">
        <v>7.6999999999999999E-2</v>
      </c>
      <c r="AM50" s="101">
        <v>7.4690684336856605E-2</v>
      </c>
      <c r="AN50" s="101">
        <v>3.9637138581886465E-2</v>
      </c>
      <c r="AO50" s="101">
        <v>3.8425090122652522E-2</v>
      </c>
      <c r="AP50" s="101">
        <v>3.6278335817281383E-2</v>
      </c>
      <c r="AQ50" s="101">
        <v>2.5819885500478975E-2</v>
      </c>
      <c r="AR50" s="101">
        <v>3.1595863675371254E-2</v>
      </c>
      <c r="AS50" s="101">
        <v>3.2919920287607575E-2</v>
      </c>
      <c r="AT50" s="101">
        <v>3.3349857225876932E-2</v>
      </c>
      <c r="AU50" s="101">
        <v>3.2501722971844761E-2</v>
      </c>
      <c r="AV50" s="101">
        <v>3.0048267532044003E-2</v>
      </c>
      <c r="AW50" s="101">
        <v>2.8683416073228229E-2</v>
      </c>
      <c r="AX50" s="101">
        <v>2.0249351708153524E-2</v>
      </c>
      <c r="AY50" s="101">
        <v>1.9356612947632267E-2</v>
      </c>
      <c r="AZ50" s="101">
        <v>1.7739208169672161E-2</v>
      </c>
      <c r="BA50" s="101">
        <v>1.7251076758052097E-2</v>
      </c>
      <c r="BB50" s="101">
        <v>1.7953665504672766E-2</v>
      </c>
      <c r="BC50" s="73">
        <v>3.0132666999939609E-2</v>
      </c>
      <c r="BD50" s="73">
        <v>2.8875754767156536E-2</v>
      </c>
      <c r="BE50" s="73">
        <v>2.7123978855499782E-2</v>
      </c>
      <c r="BF50" s="73">
        <v>2.7727742298907003E-2</v>
      </c>
      <c r="BG50" s="73">
        <v>2.3377558664852374E-2</v>
      </c>
      <c r="BH50" s="73">
        <v>2.2907773495034884E-2</v>
      </c>
      <c r="BI50" s="73">
        <v>1.7051890595983638E-2</v>
      </c>
      <c r="BJ50" s="73">
        <v>1.6965668202196697E-2</v>
      </c>
      <c r="BK50" s="73">
        <v>1.7949580718430527E-2</v>
      </c>
      <c r="BL50" s="73"/>
      <c r="BM50" s="73"/>
      <c r="BN50" s="73"/>
    </row>
    <row r="51" spans="1:66" ht="21">
      <c r="A51" s="27" t="s">
        <v>88</v>
      </c>
      <c r="B51" s="94">
        <v>0.35168695697715285</v>
      </c>
      <c r="C51" s="94">
        <v>0.32616983421622242</v>
      </c>
      <c r="D51" s="94">
        <v>0.34758947451118472</v>
      </c>
      <c r="E51" s="94">
        <v>0.34880002733397691</v>
      </c>
      <c r="F51" s="94">
        <v>0.3531476235533767</v>
      </c>
      <c r="G51" s="88">
        <v>0.36166852353434742</v>
      </c>
      <c r="H51" s="88">
        <v>0.36771475895568867</v>
      </c>
      <c r="I51" s="88">
        <v>0.37317427920691076</v>
      </c>
      <c r="J51" s="88" t="s">
        <v>89</v>
      </c>
      <c r="K51" s="88" t="s">
        <v>89</v>
      </c>
      <c r="L51" s="88" t="s">
        <v>89</v>
      </c>
      <c r="M51" s="88" t="s">
        <v>89</v>
      </c>
      <c r="N51" s="101" t="s">
        <v>89</v>
      </c>
      <c r="O51" s="101" t="s">
        <v>89</v>
      </c>
      <c r="P51" s="101" t="s">
        <v>89</v>
      </c>
      <c r="Q51" s="101" t="s">
        <v>89</v>
      </c>
      <c r="R51" s="101" t="s">
        <v>89</v>
      </c>
      <c r="S51" s="101" t="s">
        <v>89</v>
      </c>
      <c r="T51" s="101" t="s">
        <v>89</v>
      </c>
      <c r="U51" s="101" t="s">
        <v>89</v>
      </c>
      <c r="V51" s="101" t="s">
        <v>89</v>
      </c>
      <c r="W51" s="101" t="s">
        <v>89</v>
      </c>
      <c r="X51" s="101" t="s">
        <v>89</v>
      </c>
      <c r="Y51" s="101" t="s">
        <v>89</v>
      </c>
      <c r="Z51" s="101" t="s">
        <v>89</v>
      </c>
      <c r="AA51" s="101" t="s">
        <v>89</v>
      </c>
      <c r="AB51" s="101" t="s">
        <v>89</v>
      </c>
      <c r="AC51" s="101" t="s">
        <v>89</v>
      </c>
      <c r="AD51" s="101" t="s">
        <v>89</v>
      </c>
      <c r="AE51" s="101" t="s">
        <v>89</v>
      </c>
      <c r="AF51" s="101" t="s">
        <v>89</v>
      </c>
      <c r="AG51" s="101" t="s">
        <v>89</v>
      </c>
      <c r="AH51" s="101" t="s">
        <v>89</v>
      </c>
      <c r="AI51" s="101" t="s">
        <v>89</v>
      </c>
      <c r="AJ51" s="101" t="s">
        <v>89</v>
      </c>
      <c r="AK51" s="101" t="s">
        <v>89</v>
      </c>
      <c r="AL51" s="101" t="s">
        <v>89</v>
      </c>
      <c r="AM51" s="101"/>
      <c r="AN51" s="101"/>
      <c r="AO51" s="101"/>
      <c r="AP51" s="101"/>
      <c r="AQ51" s="101"/>
      <c r="AR51" s="101"/>
      <c r="AS51" s="101"/>
      <c r="AT51" s="101"/>
      <c r="AU51" s="101"/>
      <c r="AV51" s="101"/>
      <c r="AW51" s="101"/>
      <c r="AX51" s="101"/>
      <c r="AY51" s="101"/>
      <c r="AZ51" s="101"/>
      <c r="BA51" s="101"/>
      <c r="BB51" s="101"/>
      <c r="BC51" s="73"/>
      <c r="BD51" s="73"/>
      <c r="BE51" s="73"/>
      <c r="BF51" s="73"/>
      <c r="BG51" s="73"/>
      <c r="BH51" s="73"/>
      <c r="BI51" s="73"/>
      <c r="BJ51" s="73"/>
      <c r="BK51" s="73"/>
      <c r="BL51" s="73"/>
      <c r="BM51" s="73"/>
      <c r="BN51" s="73"/>
    </row>
    <row r="52" spans="1:66" ht="21">
      <c r="A52" s="27" t="s">
        <v>78</v>
      </c>
      <c r="B52" s="94" t="s">
        <v>89</v>
      </c>
      <c r="C52" s="94" t="s">
        <v>89</v>
      </c>
      <c r="D52" s="94" t="s">
        <v>89</v>
      </c>
      <c r="E52" s="94" t="s">
        <v>89</v>
      </c>
      <c r="F52" s="94" t="s">
        <v>89</v>
      </c>
      <c r="G52" s="94" t="s">
        <v>89</v>
      </c>
      <c r="H52" s="94" t="s">
        <v>89</v>
      </c>
      <c r="I52" s="94" t="s">
        <v>89</v>
      </c>
      <c r="J52" s="88">
        <v>3.8219979007205078E-2</v>
      </c>
      <c r="K52" s="88">
        <v>3.9814026263719146E-2</v>
      </c>
      <c r="L52" s="88">
        <v>4.2210565105755021E-2</v>
      </c>
      <c r="M52" s="88">
        <v>4.3487154233338716E-2</v>
      </c>
      <c r="N52" s="101">
        <v>4.1335592426759576E-2</v>
      </c>
      <c r="O52" s="101">
        <v>4.2772542056361898E-2</v>
      </c>
      <c r="P52" s="101">
        <v>4.4324574721717712E-2</v>
      </c>
      <c r="Q52" s="101">
        <v>4.5599418310812177E-2</v>
      </c>
      <c r="R52" s="101">
        <v>4.7156067741313298E-2</v>
      </c>
      <c r="S52" s="101">
        <v>4.8269546935197562E-2</v>
      </c>
      <c r="T52" s="101">
        <v>4.9207295040813885E-2</v>
      </c>
      <c r="U52" s="101">
        <v>6.5002464764832527E-2</v>
      </c>
      <c r="V52" s="101">
        <v>8.1265813497329656E-2</v>
      </c>
      <c r="W52" s="101">
        <v>8.5986850758709987E-2</v>
      </c>
      <c r="X52" s="101">
        <v>8.6822842411631421E-2</v>
      </c>
      <c r="Y52" s="101">
        <v>8.7935893215394509E-2</v>
      </c>
      <c r="Z52" s="101">
        <v>9.1020082329224539E-2</v>
      </c>
      <c r="AA52" s="101">
        <v>9.291175237914763E-2</v>
      </c>
      <c r="AB52" s="101">
        <v>9.4287327484140093E-2</v>
      </c>
      <c r="AC52" s="101">
        <v>9.5213847409395064E-2</v>
      </c>
      <c r="AD52" s="101">
        <v>9.7256554932057704E-2</v>
      </c>
      <c r="AE52" s="101">
        <v>9.8571004157839773E-2</v>
      </c>
      <c r="AF52" s="101">
        <v>9.9189535885467944E-2</v>
      </c>
      <c r="AG52" s="101">
        <v>9.9837765645379231E-2</v>
      </c>
      <c r="AH52" s="101">
        <v>0.10096986311850185</v>
      </c>
      <c r="AI52" s="101">
        <v>9.7379684796546226E-2</v>
      </c>
      <c r="AJ52" s="101">
        <v>9.7620976887079894E-2</v>
      </c>
      <c r="AK52" s="101">
        <v>9.8000000000000004E-2</v>
      </c>
      <c r="AL52" s="101">
        <v>9.6000000000000002E-2</v>
      </c>
      <c r="AM52" s="101">
        <v>9.5863795979880817E-2</v>
      </c>
      <c r="AN52" s="101">
        <v>9.136063500839707E-2</v>
      </c>
      <c r="AO52" s="101">
        <v>9.1008264166042699E-2</v>
      </c>
      <c r="AP52" s="101">
        <v>9.1188077565487635E-2</v>
      </c>
      <c r="AQ52" s="101">
        <v>9.3656418230140107E-2</v>
      </c>
      <c r="AR52" s="101">
        <v>9.0687398901260832E-2</v>
      </c>
      <c r="AS52" s="101">
        <v>9.2686507318477385E-2</v>
      </c>
      <c r="AT52" s="101">
        <v>9.0985983440810395E-2</v>
      </c>
      <c r="AU52" s="101">
        <v>8.8541257715077398E-2</v>
      </c>
      <c r="AV52" s="101">
        <v>8.6348451875832108E-2</v>
      </c>
      <c r="AW52" s="101">
        <v>8.4677720524819519E-2</v>
      </c>
      <c r="AX52" s="101">
        <v>8.1840067019342974E-2</v>
      </c>
      <c r="AY52" s="101">
        <v>8.092719833973766E-2</v>
      </c>
      <c r="AZ52" s="101">
        <v>7.8980526321268035E-2</v>
      </c>
      <c r="BA52" s="101">
        <v>7.7418702392651181E-2</v>
      </c>
      <c r="BB52" s="101">
        <v>7.6291964792279926E-2</v>
      </c>
      <c r="BC52" s="73">
        <v>0.10227544270865521</v>
      </c>
      <c r="BD52" s="73">
        <v>0.10454036595790056</v>
      </c>
      <c r="BE52" s="73">
        <v>0.10141081353764277</v>
      </c>
      <c r="BF52" s="73">
        <v>0.10241619155758536</v>
      </c>
      <c r="BG52" s="73">
        <v>0.10224936602819146</v>
      </c>
      <c r="BH52" s="73">
        <v>0.1029316198318848</v>
      </c>
      <c r="BI52" s="73">
        <v>0.12237524902606815</v>
      </c>
      <c r="BJ52" s="73">
        <v>0.12041332112627376</v>
      </c>
      <c r="BK52" s="73">
        <v>0.12079021679616558</v>
      </c>
      <c r="BL52" s="73"/>
      <c r="BM52" s="73"/>
      <c r="BN52" s="73"/>
    </row>
    <row r="53" spans="1:66" ht="21">
      <c r="A53" s="27" t="s">
        <v>79</v>
      </c>
      <c r="B53" s="94" t="s">
        <v>89</v>
      </c>
      <c r="C53" s="94" t="s">
        <v>89</v>
      </c>
      <c r="D53" s="94" t="s">
        <v>89</v>
      </c>
      <c r="E53" s="94" t="s">
        <v>89</v>
      </c>
      <c r="F53" s="94" t="s">
        <v>89</v>
      </c>
      <c r="G53" s="94" t="s">
        <v>89</v>
      </c>
      <c r="H53" s="94" t="s">
        <v>89</v>
      </c>
      <c r="I53" s="94" t="s">
        <v>89</v>
      </c>
      <c r="J53" s="88">
        <v>3.4145473228939544E-2</v>
      </c>
      <c r="K53" s="88">
        <v>3.7175585200851645E-2</v>
      </c>
      <c r="L53" s="88">
        <v>3.8716293085034909E-2</v>
      </c>
      <c r="M53" s="88">
        <v>3.7794597652206004E-2</v>
      </c>
      <c r="N53" s="101">
        <v>3.5538782804446618E-2</v>
      </c>
      <c r="O53" s="101">
        <v>3.2721543915449007E-2</v>
      </c>
      <c r="P53" s="101">
        <v>3.4251853145210009E-2</v>
      </c>
      <c r="Q53" s="101">
        <v>3.4570792561076487E-2</v>
      </c>
      <c r="R53" s="101">
        <v>3.5886070624506904E-2</v>
      </c>
      <c r="S53" s="101">
        <v>3.7407392855568364E-2</v>
      </c>
      <c r="T53" s="101">
        <v>3.8052909723440068E-2</v>
      </c>
      <c r="U53" s="101">
        <v>3.9347473288180404E-2</v>
      </c>
      <c r="V53" s="101">
        <v>4.0333126773416703E-2</v>
      </c>
      <c r="W53" s="101">
        <v>4.0953449500606434E-2</v>
      </c>
      <c r="X53" s="101">
        <v>4.0383711444750017E-2</v>
      </c>
      <c r="Y53" s="101">
        <v>4.3550524745301501E-2</v>
      </c>
      <c r="Z53" s="101">
        <v>4.4575618936625469E-2</v>
      </c>
      <c r="AA53" s="101">
        <v>4.6897871974301883E-2</v>
      </c>
      <c r="AB53" s="101">
        <v>4.7138374419278109E-2</v>
      </c>
      <c r="AC53" s="101">
        <v>4.9307347434530177E-2</v>
      </c>
      <c r="AD53" s="101">
        <v>5.1468907376103872E-2</v>
      </c>
      <c r="AE53" s="101">
        <v>5.3258494082684328E-2</v>
      </c>
      <c r="AF53" s="101">
        <v>5.4996759466929619E-2</v>
      </c>
      <c r="AG53" s="101">
        <v>5.5532846724968402E-2</v>
      </c>
      <c r="AH53" s="101">
        <v>5.9851347701965658E-2</v>
      </c>
      <c r="AI53" s="101">
        <v>6.1495538294367338E-2</v>
      </c>
      <c r="AJ53" s="101">
        <v>7.2133367476981347E-2</v>
      </c>
      <c r="AK53" s="101">
        <v>7.5999999999999998E-2</v>
      </c>
      <c r="AL53" s="101">
        <v>7.4999999999999997E-2</v>
      </c>
      <c r="AM53" s="101">
        <v>7.5934603720554827E-2</v>
      </c>
      <c r="AN53" s="101">
        <v>7.5307713677936594E-2</v>
      </c>
      <c r="AO53" s="101">
        <v>8.0757744097552028E-2</v>
      </c>
      <c r="AP53" s="101">
        <v>8.686090196315352E-2</v>
      </c>
      <c r="AQ53" s="101">
        <v>9.1419856094102123E-2</v>
      </c>
      <c r="AR53" s="101">
        <v>9.5943101790704685E-2</v>
      </c>
      <c r="AS53" s="101">
        <v>9.7109045495716959E-2</v>
      </c>
      <c r="AT53" s="101">
        <v>9.8328815880360868E-2</v>
      </c>
      <c r="AU53" s="101">
        <v>0.1004748793714496</v>
      </c>
      <c r="AV53" s="101">
        <v>0.10402904342644721</v>
      </c>
      <c r="AW53" s="101">
        <v>0.10795595753088236</v>
      </c>
      <c r="AX53" s="101">
        <v>9.7063526823233798E-2</v>
      </c>
      <c r="AY53" s="101">
        <v>9.6578690451820964E-2</v>
      </c>
      <c r="AZ53" s="101">
        <v>9.624936282517807E-2</v>
      </c>
      <c r="BA53" s="101">
        <v>9.9325501948377068E-2</v>
      </c>
      <c r="BB53" s="101">
        <v>0.10180922354930423</v>
      </c>
      <c r="BC53" s="73">
        <v>0.11203249857438836</v>
      </c>
      <c r="BD53" s="73">
        <v>0.11287841025833401</v>
      </c>
      <c r="BE53" s="73">
        <v>0.11503937235685838</v>
      </c>
      <c r="BF53" s="73">
        <v>0.11594674112037563</v>
      </c>
      <c r="BG53" s="73">
        <v>0.11397573931661061</v>
      </c>
      <c r="BH53" s="73">
        <v>0.11900672196569069</v>
      </c>
      <c r="BI53" s="73">
        <v>0.10207531926282376</v>
      </c>
      <c r="BJ53" s="73">
        <v>0.1046638139169041</v>
      </c>
      <c r="BK53" s="73">
        <v>0.10685080925109042</v>
      </c>
      <c r="BL53" s="73"/>
      <c r="BM53" s="73"/>
      <c r="BN53" s="73"/>
    </row>
    <row r="54" spans="1:66" ht="21">
      <c r="A54" s="27" t="s">
        <v>90</v>
      </c>
      <c r="B54" s="94" t="s">
        <v>89</v>
      </c>
      <c r="C54" s="94" t="s">
        <v>89</v>
      </c>
      <c r="D54" s="94" t="s">
        <v>89</v>
      </c>
      <c r="E54" s="94" t="s">
        <v>89</v>
      </c>
      <c r="F54" s="94" t="s">
        <v>89</v>
      </c>
      <c r="G54" s="94" t="s">
        <v>89</v>
      </c>
      <c r="H54" s="94" t="s">
        <v>89</v>
      </c>
      <c r="I54" s="94" t="s">
        <v>89</v>
      </c>
      <c r="J54" s="88">
        <v>9.9938086279096172E-2</v>
      </c>
      <c r="K54" s="88">
        <v>0.10001299735495937</v>
      </c>
      <c r="L54" s="88">
        <v>0.10967309634052043</v>
      </c>
      <c r="M54" s="88">
        <v>0.11041938411632977</v>
      </c>
      <c r="N54" s="101">
        <v>0.10686678602176125</v>
      </c>
      <c r="O54" s="101">
        <v>0.10522678193574538</v>
      </c>
      <c r="P54" s="101">
        <v>0.10549952576361397</v>
      </c>
      <c r="Q54" s="101">
        <v>0.10832992121913228</v>
      </c>
      <c r="R54" s="101">
        <v>0.11155673774071211</v>
      </c>
      <c r="S54" s="101">
        <v>0.11563544510348911</v>
      </c>
      <c r="T54" s="101">
        <v>0.11856558676403216</v>
      </c>
      <c r="U54" s="307">
        <v>0.25883827458193126</v>
      </c>
      <c r="V54" s="307">
        <v>0.22086092637718246</v>
      </c>
      <c r="W54" s="307">
        <v>0.23417079162842047</v>
      </c>
      <c r="X54" s="307">
        <v>0.23644358620001368</v>
      </c>
      <c r="Y54" s="93">
        <v>0.15861959949517346</v>
      </c>
      <c r="Z54" s="93">
        <v>0.16631994349940304</v>
      </c>
      <c r="AA54" s="93">
        <v>0.16822244553375229</v>
      </c>
      <c r="AB54" s="102">
        <v>0.16911083726271711</v>
      </c>
      <c r="AC54" s="121">
        <v>0.17241514665469437</v>
      </c>
      <c r="AD54" s="130">
        <v>0.17683734885001542</v>
      </c>
      <c r="AE54" s="134">
        <v>0.18031872805343921</v>
      </c>
      <c r="AF54" s="145">
        <v>0.19673894557043162</v>
      </c>
      <c r="AG54" s="149">
        <v>0.20100828872768897</v>
      </c>
      <c r="AH54" s="157">
        <v>0.20522410824710532</v>
      </c>
      <c r="AI54" s="161">
        <v>0.20217145035894221</v>
      </c>
      <c r="AJ54" s="161">
        <v>0.19986290397060619</v>
      </c>
      <c r="AK54" s="161">
        <v>0.20300000000000001</v>
      </c>
      <c r="AL54" s="161">
        <v>0.20100000000000001</v>
      </c>
      <c r="AM54" s="167">
        <v>0.19895279462779186</v>
      </c>
      <c r="AN54" s="167">
        <v>0</v>
      </c>
      <c r="AO54" s="175">
        <v>0</v>
      </c>
      <c r="AP54" s="181">
        <v>0</v>
      </c>
      <c r="AQ54" s="185">
        <v>0</v>
      </c>
      <c r="AR54" s="185">
        <v>0</v>
      </c>
      <c r="AS54" s="185">
        <v>0</v>
      </c>
      <c r="AT54" s="185">
        <v>0</v>
      </c>
      <c r="AU54" s="197">
        <v>0</v>
      </c>
      <c r="AV54" s="208">
        <v>0</v>
      </c>
      <c r="AW54" s="200">
        <v>0</v>
      </c>
      <c r="AX54" s="216">
        <v>0</v>
      </c>
      <c r="AY54" s="221">
        <v>0</v>
      </c>
      <c r="AZ54" s="221">
        <v>0</v>
      </c>
      <c r="BA54" s="221">
        <v>0</v>
      </c>
      <c r="BB54" s="221">
        <v>0</v>
      </c>
      <c r="BC54" s="241">
        <v>0</v>
      </c>
      <c r="BD54" s="241">
        <v>0</v>
      </c>
      <c r="BE54" s="264">
        <v>0</v>
      </c>
      <c r="BF54" s="262">
        <v>0</v>
      </c>
      <c r="BG54" s="266">
        <v>0</v>
      </c>
      <c r="BH54" s="266">
        <v>0</v>
      </c>
      <c r="BI54" s="271">
        <v>0</v>
      </c>
      <c r="BJ54" s="271">
        <v>0</v>
      </c>
      <c r="BK54" s="277">
        <v>0</v>
      </c>
      <c r="BL54" s="277"/>
      <c r="BM54" s="277"/>
      <c r="BN54" s="277"/>
    </row>
    <row r="55" spans="1:66" ht="21">
      <c r="A55" s="28" t="s">
        <v>81</v>
      </c>
      <c r="B55" s="103">
        <v>5.4486060434575184E-2</v>
      </c>
      <c r="C55" s="103">
        <v>6.2297522467828645E-2</v>
      </c>
      <c r="D55" s="103">
        <v>5.7472484963140578E-2</v>
      </c>
      <c r="E55" s="103">
        <v>6.1080351799908908E-2</v>
      </c>
      <c r="F55" s="103">
        <v>6.1595930685608452E-2</v>
      </c>
      <c r="G55" s="104">
        <v>7.1958266109588748E-2</v>
      </c>
      <c r="H55" s="104">
        <v>7.4159882359516816E-2</v>
      </c>
      <c r="I55" s="104">
        <v>7.3995635510398949E-2</v>
      </c>
      <c r="J55" s="104">
        <v>6.5995977992224189E-2</v>
      </c>
      <c r="K55" s="104">
        <v>6.6215955247541328E-2</v>
      </c>
      <c r="L55" s="104">
        <v>6.8783538034339495E-2</v>
      </c>
      <c r="M55" s="104">
        <v>7.1410297630715075E-2</v>
      </c>
      <c r="N55" s="105">
        <v>7.0211065945995077E-2</v>
      </c>
      <c r="O55" s="105">
        <v>5.9749942113512935E-2</v>
      </c>
      <c r="P55" s="105">
        <v>5.5400633551393214E-2</v>
      </c>
      <c r="Q55" s="105">
        <v>5.9948033440138063E-2</v>
      </c>
      <c r="R55" s="105">
        <v>6.2202793699056784E-2</v>
      </c>
      <c r="S55" s="105">
        <v>6.2870421483741723E-2</v>
      </c>
      <c r="T55" s="105">
        <v>6.5377695321904281E-2</v>
      </c>
      <c r="U55" s="308"/>
      <c r="V55" s="308"/>
      <c r="W55" s="308"/>
      <c r="X55" s="308"/>
      <c r="Y55" s="100">
        <v>8.7005723338807212E-2</v>
      </c>
      <c r="Z55" s="100">
        <v>9.0580889356721581E-2</v>
      </c>
      <c r="AA55" s="100">
        <v>9.1089349308916198E-2</v>
      </c>
      <c r="AB55" s="106">
        <v>9.2221858730301823E-2</v>
      </c>
      <c r="AC55" s="122">
        <v>9.4507233359879039E-2</v>
      </c>
      <c r="AD55" s="131">
        <v>9.7073613757027624E-2</v>
      </c>
      <c r="AE55" s="135">
        <v>9.7580738943181242E-2</v>
      </c>
      <c r="AF55" s="146">
        <v>9.7651560806154808E-2</v>
      </c>
      <c r="AG55" s="150">
        <v>9.8442762718213978E-2</v>
      </c>
      <c r="AH55" s="158">
        <v>0.10189524400684047</v>
      </c>
      <c r="AI55" s="162">
        <v>0.10077626685977828</v>
      </c>
      <c r="AJ55" s="162">
        <v>9.713046609366445E-2</v>
      </c>
      <c r="AK55" s="162">
        <v>0.10100000000000001</v>
      </c>
      <c r="AL55" s="162">
        <v>0.1</v>
      </c>
      <c r="AM55" s="168">
        <v>0.10130398460475899</v>
      </c>
      <c r="AN55" s="168">
        <v>0.54919910422050666</v>
      </c>
      <c r="AO55" s="176">
        <v>0.54705018262032923</v>
      </c>
      <c r="AP55" s="182">
        <v>0.54267474055003695</v>
      </c>
      <c r="AQ55" s="186">
        <v>0.55294932634453808</v>
      </c>
      <c r="AR55" s="186">
        <v>0.55041498492005836</v>
      </c>
      <c r="AS55" s="186">
        <v>0.27332172400097199</v>
      </c>
      <c r="AT55" s="186">
        <v>0.26281524546771334</v>
      </c>
      <c r="AU55" s="198">
        <v>0.2619239182669858</v>
      </c>
      <c r="AV55" s="209">
        <v>0.26496775848545956</v>
      </c>
      <c r="AW55" s="201">
        <v>0.27028914797084064</v>
      </c>
      <c r="AX55" s="217">
        <v>0.27442071465202578</v>
      </c>
      <c r="AY55" s="222">
        <v>0.26984439300514851</v>
      </c>
      <c r="AZ55" s="222">
        <v>0.2696065367197647</v>
      </c>
      <c r="BA55" s="222">
        <v>0.26827085551148738</v>
      </c>
      <c r="BB55" s="222">
        <v>0.26988816051679421</v>
      </c>
      <c r="BC55" s="242">
        <v>0.27839111795283167</v>
      </c>
      <c r="BD55" s="242">
        <v>0.27605674825748699</v>
      </c>
      <c r="BE55" s="265">
        <v>0.28034372991754214</v>
      </c>
      <c r="BF55" s="263">
        <v>0.279810544221824</v>
      </c>
      <c r="BG55" s="267">
        <v>0.28835108017294486</v>
      </c>
      <c r="BH55" s="267">
        <v>0.29334166409219581</v>
      </c>
      <c r="BI55" s="267">
        <v>0.29467178549444256</v>
      </c>
      <c r="BJ55" s="267">
        <v>0.34954189563763532</v>
      </c>
      <c r="BK55" s="278">
        <v>0.26279042737147268</v>
      </c>
      <c r="BL55" s="278"/>
      <c r="BM55" s="278"/>
      <c r="BN55" s="278"/>
    </row>
    <row r="56" spans="1:66" s="83" customFormat="1" ht="21">
      <c r="A56" s="97" t="s">
        <v>94</v>
      </c>
      <c r="B56" s="84">
        <v>1.0000000000005087</v>
      </c>
      <c r="C56" s="84">
        <v>1.0000000000005793</v>
      </c>
      <c r="D56" s="84">
        <v>1</v>
      </c>
      <c r="E56" s="84">
        <v>1.0000000000000002</v>
      </c>
      <c r="F56" s="84">
        <v>1</v>
      </c>
      <c r="G56" s="84">
        <v>1.0000000000000002</v>
      </c>
      <c r="H56" s="84">
        <v>1</v>
      </c>
      <c r="I56" s="84">
        <v>1</v>
      </c>
      <c r="J56" s="85">
        <v>1</v>
      </c>
      <c r="K56" s="85">
        <v>0.99999999999999989</v>
      </c>
      <c r="L56" s="85">
        <v>1.0000000000000002</v>
      </c>
      <c r="M56" s="85">
        <v>1.0000000000000002</v>
      </c>
      <c r="N56" s="85">
        <v>1</v>
      </c>
      <c r="O56" s="85">
        <v>1.0000000000000002</v>
      </c>
      <c r="P56" s="85">
        <v>1</v>
      </c>
      <c r="Q56" s="85">
        <v>1</v>
      </c>
      <c r="R56" s="85">
        <v>1</v>
      </c>
      <c r="S56" s="85">
        <v>1</v>
      </c>
      <c r="T56" s="85">
        <v>1.0000000000000002</v>
      </c>
      <c r="U56" s="85">
        <v>1</v>
      </c>
      <c r="V56" s="85">
        <v>0.99999999999999978</v>
      </c>
      <c r="W56" s="85">
        <v>1</v>
      </c>
      <c r="X56" s="85">
        <v>1</v>
      </c>
      <c r="Y56" s="85">
        <v>1</v>
      </c>
      <c r="Z56" s="85">
        <v>0.99999999999999989</v>
      </c>
      <c r="AA56" s="85">
        <v>1</v>
      </c>
      <c r="AB56" s="85">
        <v>1</v>
      </c>
      <c r="AC56" s="85">
        <v>1.0000000000000002</v>
      </c>
      <c r="AD56" s="85">
        <v>1</v>
      </c>
      <c r="AE56" s="85">
        <v>1</v>
      </c>
      <c r="AF56" s="85">
        <v>0.99999999999999989</v>
      </c>
      <c r="AG56" s="85">
        <v>1</v>
      </c>
      <c r="AH56" s="85">
        <v>1</v>
      </c>
      <c r="AI56" s="85">
        <v>1</v>
      </c>
      <c r="AJ56" s="85">
        <v>1</v>
      </c>
      <c r="AK56" s="85">
        <v>1</v>
      </c>
      <c r="AL56" s="85">
        <v>1</v>
      </c>
      <c r="AM56" s="85">
        <v>1</v>
      </c>
      <c r="AN56" s="85">
        <v>1</v>
      </c>
      <c r="AO56" s="85">
        <v>1</v>
      </c>
      <c r="AP56" s="85">
        <v>1</v>
      </c>
      <c r="AQ56" s="85">
        <v>1</v>
      </c>
      <c r="AR56" s="85">
        <v>1</v>
      </c>
      <c r="AS56" s="85">
        <v>1.0000000000000002</v>
      </c>
      <c r="AT56" s="85">
        <v>1.0000000000000002</v>
      </c>
      <c r="AU56" s="85">
        <v>1</v>
      </c>
      <c r="AV56" s="85">
        <v>1</v>
      </c>
      <c r="AW56" s="85">
        <v>0.99999999999999978</v>
      </c>
      <c r="AX56" s="85">
        <v>1</v>
      </c>
      <c r="AY56" s="85">
        <v>1</v>
      </c>
      <c r="AZ56" s="85">
        <v>0.99999999999999978</v>
      </c>
      <c r="BA56" s="85">
        <v>0.99999999999999978</v>
      </c>
      <c r="BB56" s="85">
        <v>1</v>
      </c>
      <c r="BC56" s="85">
        <v>0.99999999999999978</v>
      </c>
      <c r="BD56" s="85">
        <v>0.99999999999999978</v>
      </c>
      <c r="BE56" s="85">
        <v>1</v>
      </c>
      <c r="BF56" s="85">
        <v>0.99999999999999978</v>
      </c>
      <c r="BG56" s="85">
        <v>0.99999999999999978</v>
      </c>
      <c r="BH56" s="85">
        <v>0.99999999999999978</v>
      </c>
      <c r="BI56" s="85">
        <v>1</v>
      </c>
      <c r="BJ56" s="85">
        <v>1</v>
      </c>
      <c r="BK56" s="85">
        <f>+SUM(BK47:BK55)</f>
        <v>1</v>
      </c>
      <c r="BL56" s="85"/>
      <c r="BM56" s="85"/>
      <c r="BN56" s="85"/>
    </row>
    <row r="57" spans="1:66" ht="18" customHeight="1">
      <c r="B57" s="32"/>
      <c r="C57" s="32"/>
      <c r="D57" s="32"/>
      <c r="E57" s="32"/>
      <c r="F57" s="32"/>
      <c r="G57" s="48"/>
      <c r="H57" s="48"/>
      <c r="I57" s="48"/>
      <c r="J57" s="48"/>
      <c r="K57" s="48"/>
      <c r="L57" s="48"/>
      <c r="M57" s="48"/>
      <c r="N57" s="48"/>
      <c r="O57" s="48"/>
      <c r="P57" s="48"/>
      <c r="Q57" s="48"/>
      <c r="R57" s="48"/>
      <c r="S57" s="48"/>
      <c r="T57" s="48"/>
      <c r="U57" s="48"/>
      <c r="V57" s="48"/>
      <c r="W57" s="48"/>
      <c r="X57" s="48"/>
      <c r="Y57" s="44"/>
      <c r="Z57" s="44"/>
      <c r="AA57" s="44"/>
    </row>
    <row r="58" spans="1:66" ht="18" customHeight="1" thickBot="1">
      <c r="B58" s="32"/>
      <c r="C58" s="32"/>
      <c r="D58" s="32"/>
      <c r="E58" s="32"/>
      <c r="F58" s="32"/>
      <c r="G58" s="48"/>
      <c r="H58" s="48"/>
      <c r="I58" s="48"/>
      <c r="J58" s="48"/>
      <c r="K58" s="48"/>
      <c r="L58" s="48"/>
      <c r="M58" s="48"/>
      <c r="N58" s="48"/>
      <c r="O58" s="48"/>
      <c r="P58" s="48"/>
      <c r="Q58" s="48"/>
      <c r="R58" s="48"/>
      <c r="S58" s="48"/>
      <c r="T58" s="48"/>
      <c r="U58" s="48"/>
      <c r="V58" s="48"/>
      <c r="W58" s="48"/>
      <c r="X58" s="48"/>
      <c r="Y58" s="44"/>
      <c r="Z58" s="44"/>
      <c r="AA58" s="44"/>
    </row>
    <row r="59" spans="1:66" ht="21.75" thickBot="1">
      <c r="B59" s="31">
        <v>2007</v>
      </c>
      <c r="C59" s="298">
        <v>2008</v>
      </c>
      <c r="D59" s="298"/>
      <c r="E59" s="298"/>
      <c r="F59" s="298"/>
      <c r="G59" s="298">
        <v>2009</v>
      </c>
      <c r="H59" s="298"/>
      <c r="I59" s="298"/>
      <c r="J59" s="298"/>
      <c r="K59" s="298">
        <v>2010</v>
      </c>
      <c r="L59" s="298"/>
      <c r="M59" s="298"/>
      <c r="N59" s="298"/>
      <c r="O59" s="298">
        <v>2011</v>
      </c>
      <c r="P59" s="298"/>
      <c r="Q59" s="298"/>
      <c r="R59" s="298"/>
      <c r="S59" s="296">
        <v>2012</v>
      </c>
      <c r="T59" s="297"/>
      <c r="U59" s="297"/>
      <c r="V59" s="297"/>
      <c r="W59" s="296">
        <v>2013</v>
      </c>
      <c r="X59" s="297"/>
      <c r="Y59" s="297"/>
      <c r="Z59" s="297"/>
      <c r="AA59" s="296">
        <v>2014</v>
      </c>
      <c r="AB59" s="297"/>
      <c r="AC59" s="297"/>
      <c r="AD59" s="297"/>
      <c r="AE59" s="299">
        <v>2015</v>
      </c>
      <c r="AF59" s="300"/>
      <c r="AG59" s="300"/>
      <c r="AH59" s="300"/>
      <c r="AI59" s="299">
        <v>2016</v>
      </c>
      <c r="AJ59" s="300"/>
      <c r="AK59" s="300"/>
      <c r="AL59" s="300"/>
      <c r="AM59" s="299">
        <v>2017</v>
      </c>
      <c r="AN59" s="300"/>
      <c r="AO59" s="300"/>
      <c r="AP59" s="300"/>
      <c r="AQ59" s="299">
        <v>2018</v>
      </c>
      <c r="AR59" s="300"/>
      <c r="AS59" s="300"/>
      <c r="AT59" s="300"/>
      <c r="AU59" s="296">
        <v>2019</v>
      </c>
      <c r="AV59" s="297"/>
      <c r="AW59" s="297"/>
      <c r="AX59" s="211"/>
      <c r="AY59" s="296">
        <v>2020</v>
      </c>
      <c r="AZ59" s="297"/>
      <c r="BA59" s="297"/>
      <c r="BB59" s="297"/>
      <c r="BC59" s="296">
        <v>2021</v>
      </c>
      <c r="BD59" s="310"/>
      <c r="BE59" s="310"/>
      <c r="BF59" s="310"/>
      <c r="BG59" s="296">
        <v>2022</v>
      </c>
      <c r="BH59" s="310"/>
      <c r="BI59" s="310"/>
      <c r="BJ59" s="310"/>
      <c r="BK59" s="296">
        <v>2023</v>
      </c>
      <c r="BL59" s="310"/>
      <c r="BM59" s="310"/>
      <c r="BN59" s="310"/>
    </row>
    <row r="60" spans="1:66" ht="23.25">
      <c r="A60" s="20" t="s">
        <v>46</v>
      </c>
      <c r="B60" s="19" t="s">
        <v>3</v>
      </c>
      <c r="C60" s="19" t="s">
        <v>0</v>
      </c>
      <c r="D60" s="19" t="s">
        <v>1</v>
      </c>
      <c r="E60" s="19" t="s">
        <v>2</v>
      </c>
      <c r="F60" s="19" t="s">
        <v>3</v>
      </c>
      <c r="G60" s="19" t="s">
        <v>0</v>
      </c>
      <c r="H60" s="19" t="s">
        <v>1</v>
      </c>
      <c r="I60" s="19" t="s">
        <v>2</v>
      </c>
      <c r="J60" s="19" t="s">
        <v>3</v>
      </c>
      <c r="K60" s="19" t="s">
        <v>0</v>
      </c>
      <c r="L60" s="19" t="s">
        <v>1</v>
      </c>
      <c r="M60" s="19" t="s">
        <v>2</v>
      </c>
      <c r="N60" s="19" t="s">
        <v>3</v>
      </c>
      <c r="O60" s="19" t="s">
        <v>0</v>
      </c>
      <c r="P60" s="19" t="s">
        <v>1</v>
      </c>
      <c r="Q60" s="19" t="s">
        <v>2</v>
      </c>
      <c r="R60" s="19" t="s">
        <v>3</v>
      </c>
      <c r="S60" s="19" t="s">
        <v>0</v>
      </c>
      <c r="T60" s="19" t="s">
        <v>1</v>
      </c>
      <c r="U60" s="19" t="s">
        <v>2</v>
      </c>
      <c r="V60" s="19" t="s">
        <v>3</v>
      </c>
      <c r="W60" s="19" t="s">
        <v>0</v>
      </c>
      <c r="X60" s="19" t="s">
        <v>1</v>
      </c>
      <c r="Y60" s="19" t="s">
        <v>2</v>
      </c>
      <c r="Z60" s="19" t="s">
        <v>3</v>
      </c>
      <c r="AA60" s="19" t="s">
        <v>0</v>
      </c>
      <c r="AB60" s="19" t="s">
        <v>1</v>
      </c>
      <c r="AC60" s="19" t="s">
        <v>2</v>
      </c>
      <c r="AD60" s="19" t="s">
        <v>3</v>
      </c>
      <c r="AE60" s="19" t="s">
        <v>0</v>
      </c>
      <c r="AF60" s="19" t="s">
        <v>1</v>
      </c>
      <c r="AG60" s="19" t="s">
        <v>2</v>
      </c>
      <c r="AH60" s="19" t="s">
        <v>3</v>
      </c>
      <c r="AI60" s="19" t="s">
        <v>0</v>
      </c>
      <c r="AJ60" s="19" t="s">
        <v>1</v>
      </c>
      <c r="AK60" s="19" t="s">
        <v>2</v>
      </c>
      <c r="AL60" s="19" t="s">
        <v>3</v>
      </c>
      <c r="AM60" s="19" t="s">
        <v>0</v>
      </c>
      <c r="AN60" s="19" t="s">
        <v>1</v>
      </c>
      <c r="AO60" s="19" t="s">
        <v>2</v>
      </c>
      <c r="AP60" s="19" t="s">
        <v>3</v>
      </c>
      <c r="AQ60" s="19" t="s">
        <v>0</v>
      </c>
      <c r="AR60" s="19" t="s">
        <v>1</v>
      </c>
      <c r="AS60" s="19" t="s">
        <v>2</v>
      </c>
      <c r="AT60" s="19" t="s">
        <v>3</v>
      </c>
      <c r="AU60" s="19" t="s">
        <v>0</v>
      </c>
      <c r="AV60" s="19" t="s">
        <v>1</v>
      </c>
      <c r="AW60" s="19" t="s">
        <v>2</v>
      </c>
      <c r="AX60" s="19" t="s">
        <v>3</v>
      </c>
      <c r="AY60" s="19" t="s">
        <v>0</v>
      </c>
      <c r="AZ60" s="19" t="s">
        <v>1</v>
      </c>
      <c r="BA60" s="19" t="s">
        <v>2</v>
      </c>
      <c r="BB60" s="19" t="s">
        <v>3</v>
      </c>
      <c r="BC60" s="19" t="s">
        <v>0</v>
      </c>
      <c r="BD60" s="19" t="s">
        <v>1</v>
      </c>
      <c r="BE60" s="19" t="s">
        <v>2</v>
      </c>
      <c r="BF60" s="19" t="s">
        <v>3</v>
      </c>
      <c r="BG60" s="19" t="s">
        <v>0</v>
      </c>
      <c r="BH60" s="19" t="s">
        <v>1</v>
      </c>
      <c r="BI60" s="19" t="s">
        <v>102</v>
      </c>
      <c r="BJ60" s="19" t="s">
        <v>103</v>
      </c>
      <c r="BK60" s="19" t="s">
        <v>105</v>
      </c>
      <c r="BL60" s="19"/>
      <c r="BM60" s="19"/>
      <c r="BN60" s="19"/>
    </row>
    <row r="61" spans="1:66" ht="11.25" customHeight="1">
      <c r="A61" s="30"/>
      <c r="B61" s="35"/>
      <c r="C61" s="35"/>
      <c r="G61" s="46"/>
      <c r="H61" s="53"/>
      <c r="I61" s="53"/>
      <c r="J61" s="53"/>
      <c r="M61" s="18"/>
      <c r="N61" s="18"/>
      <c r="O61" s="18"/>
      <c r="P61" s="18"/>
      <c r="Q61" s="18"/>
      <c r="R61" s="18"/>
      <c r="S61" s="18"/>
      <c r="T61" s="18"/>
    </row>
    <row r="62" spans="1:66" ht="21">
      <c r="A62" s="27" t="s">
        <v>84</v>
      </c>
      <c r="B62" s="94">
        <v>0.16194487974090729</v>
      </c>
      <c r="C62" s="94">
        <v>0.17355517928066702</v>
      </c>
      <c r="D62" s="94">
        <v>0.15853200635420203</v>
      </c>
      <c r="E62" s="94">
        <v>0.15999452682938323</v>
      </c>
      <c r="F62" s="94">
        <v>0.15890484164127511</v>
      </c>
      <c r="G62" s="88">
        <v>0.16617671883158655</v>
      </c>
      <c r="H62" s="101">
        <v>0.1667834961498279</v>
      </c>
      <c r="I62" s="101">
        <v>0.16719056962547019</v>
      </c>
      <c r="J62" s="101">
        <v>0.17692825657013478</v>
      </c>
      <c r="K62" s="101">
        <v>0.16914371816975718</v>
      </c>
      <c r="L62" s="101">
        <v>0.16788609607908572</v>
      </c>
      <c r="M62" s="101">
        <v>0.1667415118262581</v>
      </c>
      <c r="N62" s="101">
        <v>0.1693182277042255</v>
      </c>
      <c r="O62" s="101">
        <v>0.15478430951217473</v>
      </c>
      <c r="P62" s="101">
        <v>0.15585081325379915</v>
      </c>
      <c r="Q62" s="101">
        <v>0.15916416365958549</v>
      </c>
      <c r="R62" s="101">
        <v>0.1586507452939343</v>
      </c>
      <c r="S62" s="101">
        <v>0.15968170555430186</v>
      </c>
      <c r="T62" s="101">
        <v>0.153315634100815</v>
      </c>
      <c r="U62" s="101">
        <v>0.24074216905469209</v>
      </c>
      <c r="V62" s="101">
        <v>0.21041535085247612</v>
      </c>
      <c r="W62" s="101">
        <v>0.20518721697157599</v>
      </c>
      <c r="X62" s="101">
        <v>0.20393561516992498</v>
      </c>
      <c r="Y62" s="101">
        <v>0.20355486345643323</v>
      </c>
      <c r="Z62" s="101">
        <v>0.20296876115895057</v>
      </c>
      <c r="AA62" s="101">
        <v>0.2030410556146883</v>
      </c>
      <c r="AB62" s="101">
        <v>0.20228167885059167</v>
      </c>
      <c r="AC62" s="101">
        <v>0.19819178317496319</v>
      </c>
      <c r="AD62" s="101">
        <v>0.19357491789319184</v>
      </c>
      <c r="AE62" s="101">
        <v>0.19335764171664327</v>
      </c>
      <c r="AF62" s="101">
        <v>0.18965305166570365</v>
      </c>
      <c r="AG62" s="101">
        <v>0.18992327032531423</v>
      </c>
      <c r="AH62" s="101">
        <v>0.1850260458846858</v>
      </c>
      <c r="AI62" s="101">
        <v>0.17847896560817372</v>
      </c>
      <c r="AJ62" s="101">
        <v>0.17490051531283704</v>
      </c>
      <c r="AK62" s="101">
        <v>0.17071401629343713</v>
      </c>
      <c r="AL62" s="101">
        <v>0.16969289477366256</v>
      </c>
      <c r="AM62" s="101">
        <v>0.1679122881658639</v>
      </c>
      <c r="AN62" s="101">
        <v>0.1743700802948481</v>
      </c>
      <c r="AO62" s="101">
        <v>0.17096434738070151</v>
      </c>
      <c r="AP62" s="101">
        <v>0.16417597222436617</v>
      </c>
      <c r="AQ62" s="101">
        <v>0.17069221801377019</v>
      </c>
      <c r="AR62" s="101">
        <v>0.16619521593201703</v>
      </c>
      <c r="AS62" s="101">
        <v>0.16362236726097243</v>
      </c>
      <c r="AT62" s="101">
        <v>0.16215561176776053</v>
      </c>
      <c r="AU62" s="101">
        <v>0.16122837819116381</v>
      </c>
      <c r="AV62" s="101">
        <v>0.16088358253971474</v>
      </c>
      <c r="AW62" s="101">
        <v>0.14646993497193914</v>
      </c>
      <c r="AX62" s="101">
        <v>0.14861879746728965</v>
      </c>
      <c r="AY62" s="101">
        <v>0.14608708486183319</v>
      </c>
      <c r="AZ62" s="101">
        <v>0.14374007476933318</v>
      </c>
      <c r="BA62" s="101">
        <v>0.14154529017291395</v>
      </c>
      <c r="BB62" s="101">
        <v>0.14182177581934038</v>
      </c>
      <c r="BC62" s="73">
        <v>0.14554659318013888</v>
      </c>
      <c r="BD62" s="73">
        <v>0.1480007179815111</v>
      </c>
      <c r="BE62" s="73">
        <v>0.14866827377916009</v>
      </c>
      <c r="BF62" s="73">
        <v>0.14756229134331741</v>
      </c>
      <c r="BG62" s="73">
        <v>0.14490691095573879</v>
      </c>
      <c r="BH62" s="73">
        <v>0.14427669546758221</v>
      </c>
      <c r="BI62" s="73">
        <v>0.14694907370678781</v>
      </c>
      <c r="BJ62" s="73">
        <v>0.15197720836572043</v>
      </c>
      <c r="BK62" s="73">
        <v>0.15142355964957049</v>
      </c>
      <c r="BL62" s="73"/>
      <c r="BM62" s="73"/>
      <c r="BN62" s="73"/>
    </row>
    <row r="63" spans="1:66" ht="21">
      <c r="A63" s="27" t="s">
        <v>56</v>
      </c>
      <c r="B63" s="94">
        <v>2.0968572660759667E-2</v>
      </c>
      <c r="C63" s="94">
        <v>2.2215794793274405E-2</v>
      </c>
      <c r="D63" s="94">
        <v>2.1633663965688048E-2</v>
      </c>
      <c r="E63" s="94">
        <v>2.2082103281731637E-2</v>
      </c>
      <c r="F63" s="94">
        <v>2.1955152263268548E-2</v>
      </c>
      <c r="G63" s="88">
        <v>2.1784952730643087E-2</v>
      </c>
      <c r="H63" s="101">
        <v>2.1828916013509728E-2</v>
      </c>
      <c r="I63" s="101">
        <v>2.1573846222851446E-2</v>
      </c>
      <c r="J63" s="101">
        <v>1.819466770693489E-2</v>
      </c>
      <c r="K63" s="101">
        <v>1.8352205984664145E-2</v>
      </c>
      <c r="L63" s="101">
        <v>1.8250725044178368E-2</v>
      </c>
      <c r="M63" s="101">
        <v>1.806547966696084E-2</v>
      </c>
      <c r="N63" s="101">
        <v>1.8927632589875305E-2</v>
      </c>
      <c r="O63" s="101">
        <v>1.9477291202798196E-2</v>
      </c>
      <c r="P63" s="101">
        <v>1.8146514566528014E-2</v>
      </c>
      <c r="Q63" s="101">
        <v>1.8845776547774057E-2</v>
      </c>
      <c r="R63" s="101">
        <v>1.9353222893735703E-2</v>
      </c>
      <c r="S63" s="101">
        <v>1.8778120939721289E-2</v>
      </c>
      <c r="T63" s="101">
        <v>1.9386768461887503E-2</v>
      </c>
      <c r="U63" s="101">
        <v>1.6744541705977854E-2</v>
      </c>
      <c r="V63" s="101">
        <v>1.7172980546429049E-2</v>
      </c>
      <c r="W63" s="101">
        <v>1.5136174306568943E-2</v>
      </c>
      <c r="X63" s="101">
        <v>1.5109801907375247E-2</v>
      </c>
      <c r="Y63" s="101">
        <v>1.5084058857351455E-2</v>
      </c>
      <c r="Z63" s="101">
        <v>1.5170406281002809E-2</v>
      </c>
      <c r="AA63" s="101">
        <v>1.6028680767086211E-2</v>
      </c>
      <c r="AB63" s="101">
        <v>1.4993528558251819E-2</v>
      </c>
      <c r="AC63" s="101">
        <v>1.4753360522487787E-2</v>
      </c>
      <c r="AD63" s="101">
        <v>1.4384963512142721E-2</v>
      </c>
      <c r="AE63" s="101">
        <v>1.484100398526144E-2</v>
      </c>
      <c r="AF63" s="101">
        <v>1.6356168205617482E-2</v>
      </c>
      <c r="AG63" s="101">
        <v>1.5630246951882077E-2</v>
      </c>
      <c r="AH63" s="101">
        <v>1.5797390316985425E-2</v>
      </c>
      <c r="AI63" s="101">
        <v>1.5529433396701936E-2</v>
      </c>
      <c r="AJ63" s="101">
        <v>1.4382633100611126E-2</v>
      </c>
      <c r="AK63" s="101">
        <v>1.5563888881449595E-2</v>
      </c>
      <c r="AL63" s="101">
        <v>1.5531342238856457E-2</v>
      </c>
      <c r="AM63" s="101">
        <v>1.5312305133570578E-2</v>
      </c>
      <c r="AN63" s="101">
        <v>1.4094656869717854E-2</v>
      </c>
      <c r="AO63" s="101">
        <v>1.3838902827990456E-2</v>
      </c>
      <c r="AP63" s="101">
        <v>1.3707277855937486E-2</v>
      </c>
      <c r="AQ63" s="101">
        <v>1.3509458195501679E-2</v>
      </c>
      <c r="AR63" s="101">
        <v>1.3652241782663785E-2</v>
      </c>
      <c r="AS63" s="101">
        <v>1.3782548607847365E-2</v>
      </c>
      <c r="AT63" s="101">
        <v>1.3837385665595073E-2</v>
      </c>
      <c r="AU63" s="101">
        <v>1.415620017951752E-2</v>
      </c>
      <c r="AV63" s="101">
        <v>1.1766550998012878E-2</v>
      </c>
      <c r="AW63" s="101">
        <v>1.1774635460264844E-2</v>
      </c>
      <c r="AX63" s="101">
        <v>1.2079287622481822E-2</v>
      </c>
      <c r="AY63" s="101">
        <v>1.2371914291464732E-2</v>
      </c>
      <c r="AZ63" s="101">
        <v>1.2345408019460356E-2</v>
      </c>
      <c r="BA63" s="101">
        <v>1.4870047850240441E-2</v>
      </c>
      <c r="BB63" s="101">
        <v>1.4840174063845865E-2</v>
      </c>
      <c r="BC63" s="73">
        <v>1.2961864264850855E-2</v>
      </c>
      <c r="BD63" s="73">
        <v>1.3410464327991747E-2</v>
      </c>
      <c r="BE63" s="73">
        <v>1.4806199905423135E-2</v>
      </c>
      <c r="BF63" s="73">
        <v>1.4300688895900455E-2</v>
      </c>
      <c r="BG63" s="73">
        <v>1.4821182210104172E-2</v>
      </c>
      <c r="BH63" s="73">
        <v>1.3440817385290491E-2</v>
      </c>
      <c r="BI63" s="73">
        <v>1.0730039955562801E-2</v>
      </c>
      <c r="BJ63" s="73">
        <v>1.1211538412934959E-2</v>
      </c>
      <c r="BK63" s="73">
        <v>1.1653492867099331E-2</v>
      </c>
      <c r="BL63" s="73"/>
      <c r="BM63" s="73"/>
      <c r="BN63" s="73"/>
    </row>
    <row r="64" spans="1:66" ht="21">
      <c r="A64" s="27" t="s">
        <v>59</v>
      </c>
      <c r="B64" s="94">
        <v>5.8670828987606996E-3</v>
      </c>
      <c r="C64" s="94">
        <v>5.7769059964023874E-3</v>
      </c>
      <c r="D64" s="94">
        <v>4.9222583715246961E-3</v>
      </c>
      <c r="E64" s="94">
        <v>5.0700043128213742E-3</v>
      </c>
      <c r="F64" s="94">
        <v>5.5393201711741455E-3</v>
      </c>
      <c r="G64" s="88">
        <v>5.5096814511969485E-3</v>
      </c>
      <c r="H64" s="101">
        <v>5.4706314353461395E-3</v>
      </c>
      <c r="I64" s="101">
        <v>5.2398372287708449E-3</v>
      </c>
      <c r="J64" s="101">
        <v>6.4438364647419885E-3</v>
      </c>
      <c r="K64" s="101">
        <v>6.5564997301131708E-3</v>
      </c>
      <c r="L64" s="101">
        <v>6.2914554099791379E-3</v>
      </c>
      <c r="M64" s="101">
        <v>6.2814030313096359E-3</v>
      </c>
      <c r="N64" s="101">
        <v>6.3547977850978016E-3</v>
      </c>
      <c r="O64" s="101">
        <v>7.5684479950022697E-3</v>
      </c>
      <c r="P64" s="101">
        <v>7.917354986910664E-3</v>
      </c>
      <c r="Q64" s="101">
        <v>7.5418287340710656E-3</v>
      </c>
      <c r="R64" s="101">
        <v>7.2207142843359589E-3</v>
      </c>
      <c r="S64" s="101">
        <v>6.1954293932970994E-3</v>
      </c>
      <c r="T64" s="101">
        <v>7.3359470764711573E-3</v>
      </c>
      <c r="U64" s="101">
        <v>5.1073306551417952E-3</v>
      </c>
      <c r="V64" s="101">
        <v>5.2116457998197122E-3</v>
      </c>
      <c r="W64" s="101">
        <v>5.0817805291392881E-3</v>
      </c>
      <c r="X64" s="101">
        <v>4.8572604546871512E-3</v>
      </c>
      <c r="Y64" s="101">
        <v>4.7296299750424391E-3</v>
      </c>
      <c r="Z64" s="101">
        <v>4.4985021387701661E-3</v>
      </c>
      <c r="AA64" s="101">
        <v>4.2580288743977544E-3</v>
      </c>
      <c r="AB64" s="101">
        <v>4.3429145562608462E-3</v>
      </c>
      <c r="AC64" s="101">
        <v>4.4341413926372239E-3</v>
      </c>
      <c r="AD64" s="101">
        <v>4.4768611232097822E-3</v>
      </c>
      <c r="AE64" s="101">
        <v>4.20884126572271E-3</v>
      </c>
      <c r="AF64" s="101">
        <v>4.1721614940732604E-3</v>
      </c>
      <c r="AG64" s="101">
        <v>4.255808587333613E-3</v>
      </c>
      <c r="AH64" s="101">
        <v>4.1520960865385698E-3</v>
      </c>
      <c r="AI64" s="101">
        <v>9.6679954153633084E-3</v>
      </c>
      <c r="AJ64" s="101">
        <v>9.0207146947363769E-3</v>
      </c>
      <c r="AK64" s="101">
        <v>9.3340418245964774E-3</v>
      </c>
      <c r="AL64" s="101">
        <v>9.3880692728050361E-3</v>
      </c>
      <c r="AM64" s="101">
        <v>9.3631681145388695E-3</v>
      </c>
      <c r="AN64" s="101">
        <v>4.1143185709483195E-3</v>
      </c>
      <c r="AO64" s="101">
        <v>3.9507896648123281E-3</v>
      </c>
      <c r="AP64" s="101">
        <v>3.9960048863935532E-3</v>
      </c>
      <c r="AQ64" s="101">
        <v>4.0305712444624218E-3</v>
      </c>
      <c r="AR64" s="101">
        <v>3.8854244963310918E-3</v>
      </c>
      <c r="AS64" s="101">
        <v>4.0004497242124059E-3</v>
      </c>
      <c r="AT64" s="101">
        <v>3.3846927986680669E-3</v>
      </c>
      <c r="AU64" s="101">
        <v>3.9081487975622742E-3</v>
      </c>
      <c r="AV64" s="101">
        <v>3.7942994093622248E-3</v>
      </c>
      <c r="AW64" s="101">
        <v>4.3286157905719656E-3</v>
      </c>
      <c r="AX64" s="101">
        <v>4.0031223697546553E-3</v>
      </c>
      <c r="AY64" s="101">
        <v>4.3401662368791017E-3</v>
      </c>
      <c r="AZ64" s="101">
        <v>3.7965283802823451E-3</v>
      </c>
      <c r="BA64" s="101">
        <v>3.8003802168691341E-3</v>
      </c>
      <c r="BB64" s="101">
        <v>3.7394076422394254E-3</v>
      </c>
      <c r="BC64" s="73">
        <v>4.1144819177260043E-3</v>
      </c>
      <c r="BD64" s="73">
        <v>3.9675570315825691E-3</v>
      </c>
      <c r="BE64" s="73">
        <v>4.0772488548242725E-3</v>
      </c>
      <c r="BF64" s="73">
        <v>4.4562296809784142E-3</v>
      </c>
      <c r="BG64" s="73">
        <v>4.6465324149898273E-3</v>
      </c>
      <c r="BH64" s="73">
        <v>4.6492238972923525E-3</v>
      </c>
      <c r="BI64" s="73">
        <v>6.2581653287952441E-3</v>
      </c>
      <c r="BJ64" s="73">
        <v>7.0072046105446274E-3</v>
      </c>
      <c r="BK64" s="73">
        <v>6.9922006182057978E-3</v>
      </c>
      <c r="BL64" s="73"/>
      <c r="BM64" s="73"/>
      <c r="BN64" s="73"/>
    </row>
    <row r="65" spans="1:66" ht="21">
      <c r="A65" s="27" t="s">
        <v>51</v>
      </c>
      <c r="B65" s="94">
        <v>4.2106098627791806E-2</v>
      </c>
      <c r="C65" s="94">
        <v>4.249214823725498E-2</v>
      </c>
      <c r="D65" s="94">
        <v>4.6982841122537547E-2</v>
      </c>
      <c r="E65" s="94">
        <v>4.6739841828741302E-2</v>
      </c>
      <c r="F65" s="94">
        <v>4.728864838511445E-2</v>
      </c>
      <c r="G65" s="88">
        <v>5.1275594870975626E-2</v>
      </c>
      <c r="H65" s="101">
        <v>5.0996475184762677E-2</v>
      </c>
      <c r="I65" s="101">
        <v>5.0754671034204786E-2</v>
      </c>
      <c r="J65" s="101">
        <v>4.3819080063844336E-2</v>
      </c>
      <c r="K65" s="101">
        <v>4.5527018594876976E-2</v>
      </c>
      <c r="L65" s="101">
        <v>4.6223062730210693E-2</v>
      </c>
      <c r="M65" s="101">
        <v>4.4885042901173462E-2</v>
      </c>
      <c r="N65" s="101">
        <v>4.540248254794662E-2</v>
      </c>
      <c r="O65" s="101">
        <v>4.23256221094752E-2</v>
      </c>
      <c r="P65" s="101">
        <v>4.258504469187549E-2</v>
      </c>
      <c r="Q65" s="101">
        <v>4.1991831952023134E-2</v>
      </c>
      <c r="R65" s="101">
        <v>4.1514200626694066E-2</v>
      </c>
      <c r="S65" s="101">
        <v>4.2846164033835052E-2</v>
      </c>
      <c r="T65" s="101">
        <v>4.2586328481540044E-2</v>
      </c>
      <c r="U65" s="101">
        <v>3.3435716477714102E-2</v>
      </c>
      <c r="V65" s="101">
        <v>3.3405662301720013E-2</v>
      </c>
      <c r="W65" s="101">
        <v>3.265082312495516E-2</v>
      </c>
      <c r="X65" s="101">
        <v>3.3383501596496008E-2</v>
      </c>
      <c r="Y65" s="101">
        <v>3.3595033930724716E-2</v>
      </c>
      <c r="Z65" s="101">
        <v>3.426836893407461E-2</v>
      </c>
      <c r="AA65" s="101">
        <v>3.5667078586203431E-2</v>
      </c>
      <c r="AB65" s="101">
        <v>3.6148908583602674E-2</v>
      </c>
      <c r="AC65" s="101">
        <v>3.6963029178077304E-2</v>
      </c>
      <c r="AD65" s="101">
        <v>3.835086531409572E-2</v>
      </c>
      <c r="AE65" s="101">
        <v>3.9259521881745398E-2</v>
      </c>
      <c r="AF65" s="101">
        <v>4.1562797378276249E-2</v>
      </c>
      <c r="AG65" s="101">
        <v>4.2468609033909276E-2</v>
      </c>
      <c r="AH65" s="101">
        <v>4.3355720184602951E-2</v>
      </c>
      <c r="AI65" s="101">
        <v>4.2456600962536478E-2</v>
      </c>
      <c r="AJ65" s="101">
        <v>4.281894624700737E-2</v>
      </c>
      <c r="AK65" s="101">
        <v>4.3065887555420374E-2</v>
      </c>
      <c r="AL65" s="101">
        <v>4.2537687488556603E-2</v>
      </c>
      <c r="AM65" s="101">
        <v>4.2391109495489174E-2</v>
      </c>
      <c r="AN65" s="101">
        <v>4.4598365550731815E-2</v>
      </c>
      <c r="AO65" s="101">
        <v>4.4556213461924697E-2</v>
      </c>
      <c r="AP65" s="101">
        <v>4.8913670446862956E-2</v>
      </c>
      <c r="AQ65" s="101">
        <v>5.0258062383895005E-2</v>
      </c>
      <c r="AR65" s="101">
        <v>5.17486057378303E-2</v>
      </c>
      <c r="AS65" s="101">
        <v>5.3730666982154805E-2</v>
      </c>
      <c r="AT65" s="101">
        <v>5.2345047012838902E-2</v>
      </c>
      <c r="AU65" s="101">
        <v>5.2549554809572338E-2</v>
      </c>
      <c r="AV65" s="101">
        <v>5.2762260233759829E-2</v>
      </c>
      <c r="AW65" s="101">
        <v>5.3332484921673022E-2</v>
      </c>
      <c r="AX65" s="101">
        <v>5.0992487738420314E-2</v>
      </c>
      <c r="AY65" s="101">
        <v>5.0515259034667685E-2</v>
      </c>
      <c r="AZ65" s="101">
        <v>5.1576480939195354E-2</v>
      </c>
      <c r="BA65" s="101">
        <v>5.1818750736345488E-2</v>
      </c>
      <c r="BB65" s="101">
        <v>4.7724682982337757E-2</v>
      </c>
      <c r="BC65" s="73">
        <v>6.4547528387968553E-2</v>
      </c>
      <c r="BD65" s="73">
        <v>6.4613353654126876E-2</v>
      </c>
      <c r="BE65" s="73">
        <v>6.6005737616988164E-2</v>
      </c>
      <c r="BF65" s="73">
        <v>6.5544214736422482E-2</v>
      </c>
      <c r="BG65" s="73">
        <v>6.4537345646287492E-2</v>
      </c>
      <c r="BH65" s="73">
        <v>6.5547834581326347E-2</v>
      </c>
      <c r="BI65" s="73">
        <v>7.7349477294063981E-2</v>
      </c>
      <c r="BJ65" s="73">
        <v>7.6873219820604494E-2</v>
      </c>
      <c r="BK65" s="73">
        <v>7.724616811282918E-2</v>
      </c>
      <c r="BL65" s="73"/>
      <c r="BM65" s="73"/>
      <c r="BN65" s="73"/>
    </row>
    <row r="66" spans="1:66" ht="21">
      <c r="A66" s="27" t="s">
        <v>53</v>
      </c>
      <c r="B66" s="94">
        <v>5.9779022734923908E-2</v>
      </c>
      <c r="C66" s="94">
        <v>7.097498534825665E-2</v>
      </c>
      <c r="D66" s="94">
        <v>5.4969437034575873E-2</v>
      </c>
      <c r="E66" s="94">
        <v>5.6656649655385319E-2</v>
      </c>
      <c r="F66" s="94">
        <v>5.5240058803134463E-2</v>
      </c>
      <c r="G66" s="88">
        <v>4.6197232006650116E-2</v>
      </c>
      <c r="H66" s="101">
        <v>4.4136544563473941E-2</v>
      </c>
      <c r="I66" s="101">
        <v>4.2628020441778665E-2</v>
      </c>
      <c r="J66" s="101">
        <v>4.2687604956339373E-2</v>
      </c>
      <c r="K66" s="101">
        <v>4.3202871196479552E-2</v>
      </c>
      <c r="L66" s="101">
        <v>4.1415470305646497E-2</v>
      </c>
      <c r="M66" s="101">
        <v>4.2423416934053396E-2</v>
      </c>
      <c r="N66" s="101">
        <v>4.3529983992228946E-2</v>
      </c>
      <c r="O66" s="101">
        <v>3.0759271968639715E-2</v>
      </c>
      <c r="P66" s="101">
        <v>3.2409946080832336E-2</v>
      </c>
      <c r="Q66" s="101">
        <v>2.9035161253038733E-2</v>
      </c>
      <c r="R66" s="101">
        <v>2.9667182859430513E-2</v>
      </c>
      <c r="S66" s="101">
        <v>3.823332690807419E-2</v>
      </c>
      <c r="T66" s="101">
        <v>3.0053626613328804E-2</v>
      </c>
      <c r="U66" s="101">
        <v>2.5163635776771269E-2</v>
      </c>
      <c r="V66" s="101">
        <v>2.6127298456768564E-2</v>
      </c>
      <c r="W66" s="101">
        <v>3.3219891780261017E-2</v>
      </c>
      <c r="X66" s="101">
        <v>3.1207077889838467E-2</v>
      </c>
      <c r="Y66" s="101">
        <v>3.0069285966835779E-2</v>
      </c>
      <c r="Z66" s="101">
        <v>3.0300944624044208E-2</v>
      </c>
      <c r="AA66" s="101">
        <v>3.08615895561574E-2</v>
      </c>
      <c r="AB66" s="101">
        <v>4.3332494252632268E-2</v>
      </c>
      <c r="AC66" s="101">
        <v>4.5437903380359669E-2</v>
      </c>
      <c r="AD66" s="101">
        <v>4.6369336165458956E-2</v>
      </c>
      <c r="AE66" s="101">
        <v>4.5279456903887787E-2</v>
      </c>
      <c r="AF66" s="101">
        <v>4.3545281247240768E-2</v>
      </c>
      <c r="AG66" s="101">
        <v>2.0905939859537554E-2</v>
      </c>
      <c r="AH66" s="101">
        <v>2.0375000430220034E-2</v>
      </c>
      <c r="AI66" s="101">
        <v>1.9278037328625361E-2</v>
      </c>
      <c r="AJ66" s="101">
        <v>1.9551844274590849E-2</v>
      </c>
      <c r="AK66" s="101">
        <v>1.9028088345335765E-2</v>
      </c>
      <c r="AL66" s="101">
        <v>1.8493303634648357E-2</v>
      </c>
      <c r="AM66" s="101">
        <v>1.8357311626649848E-2</v>
      </c>
      <c r="AN66" s="101">
        <v>1.5361624283084867E-2</v>
      </c>
      <c r="AO66" s="101">
        <v>1.5098898417002522E-2</v>
      </c>
      <c r="AP66" s="101">
        <v>1.5263038666845563E-2</v>
      </c>
      <c r="AQ66" s="101">
        <v>1.5109639500753258E-2</v>
      </c>
      <c r="AR66" s="101">
        <v>1.559284366419519E-2</v>
      </c>
      <c r="AS66" s="101">
        <v>1.6929872718707405E-2</v>
      </c>
      <c r="AT66" s="101">
        <v>1.613671958557587E-2</v>
      </c>
      <c r="AU66" s="101">
        <v>1.6264290203264073E-2</v>
      </c>
      <c r="AV66" s="101">
        <v>1.729866744223018E-2</v>
      </c>
      <c r="AW66" s="101">
        <v>1.7910187031689364E-2</v>
      </c>
      <c r="AX66" s="101">
        <v>1.7789850228492627E-2</v>
      </c>
      <c r="AY66" s="101">
        <v>1.799755694991979E-2</v>
      </c>
      <c r="AZ66" s="101">
        <v>1.8598250028723017E-2</v>
      </c>
      <c r="BA66" s="101">
        <v>1.9275226347322538E-2</v>
      </c>
      <c r="BB66" s="101">
        <v>1.8083523838712603E-2</v>
      </c>
      <c r="BC66" s="73">
        <v>1.5198197769078874E-2</v>
      </c>
      <c r="BD66" s="73">
        <v>1.4384408158287289E-2</v>
      </c>
      <c r="BE66" s="73">
        <v>1.5104053375307127E-2</v>
      </c>
      <c r="BF66" s="73">
        <v>1.5578130235740683E-2</v>
      </c>
      <c r="BG66" s="73">
        <v>1.5108180375361373E-2</v>
      </c>
      <c r="BH66" s="73">
        <v>1.6339825611249029E-2</v>
      </c>
      <c r="BI66" s="73">
        <v>9.5043100204496939E-2</v>
      </c>
      <c r="BJ66" s="73">
        <v>9.261297229861773E-2</v>
      </c>
      <c r="BK66" s="73">
        <v>1.8739462244807742E-2</v>
      </c>
      <c r="BL66" s="73"/>
      <c r="BM66" s="73"/>
      <c r="BN66" s="73"/>
    </row>
    <row r="67" spans="1:66" ht="21">
      <c r="A67" s="27" t="s">
        <v>50</v>
      </c>
      <c r="B67" s="94">
        <v>3.9533636897199798E-2</v>
      </c>
      <c r="C67" s="94">
        <v>3.8166587437851104E-2</v>
      </c>
      <c r="D67" s="94">
        <v>3.8280474063577333E-2</v>
      </c>
      <c r="E67" s="94">
        <v>3.7543488444056861E-2</v>
      </c>
      <c r="F67" s="94">
        <v>3.9618181693094286E-2</v>
      </c>
      <c r="G67" s="88">
        <v>3.9542883772147215E-2</v>
      </c>
      <c r="H67" s="88">
        <v>3.9705718276685883E-2</v>
      </c>
      <c r="I67" s="88">
        <v>3.9580621539487569E-2</v>
      </c>
      <c r="J67" s="101">
        <v>3.4808109362209218E-2</v>
      </c>
      <c r="K67" s="101">
        <v>3.5392346623471974E-2</v>
      </c>
      <c r="L67" s="101">
        <v>3.5653276357352381E-2</v>
      </c>
      <c r="M67" s="101">
        <v>3.6487963388203086E-2</v>
      </c>
      <c r="N67" s="101">
        <v>3.5310950890012828E-2</v>
      </c>
      <c r="O67" s="101">
        <v>3.9794947919465334E-2</v>
      </c>
      <c r="P67" s="101">
        <v>4.0579098736111943E-2</v>
      </c>
      <c r="Q67" s="101">
        <v>4.0985707592196219E-2</v>
      </c>
      <c r="R67" s="101">
        <v>4.2362703094517687E-2</v>
      </c>
      <c r="S67" s="101">
        <v>3.4936708350911984E-2</v>
      </c>
      <c r="T67" s="101">
        <v>4.431201385038102E-2</v>
      </c>
      <c r="U67" s="101">
        <v>9.9000848133751554E-2</v>
      </c>
      <c r="V67" s="101">
        <v>0.1012362625724596</v>
      </c>
      <c r="W67" s="101">
        <v>9.6630273387379506E-2</v>
      </c>
      <c r="X67" s="101">
        <v>9.5598086539777263E-2</v>
      </c>
      <c r="Y67" s="101">
        <v>9.8173710402407757E-2</v>
      </c>
      <c r="Z67" s="101">
        <v>9.8636634333672216E-2</v>
      </c>
      <c r="AA67" s="101">
        <v>9.6427317195175832E-2</v>
      </c>
      <c r="AB67" s="101">
        <v>9.418247323973479E-2</v>
      </c>
      <c r="AC67" s="101">
        <v>9.5130155365442365E-2</v>
      </c>
      <c r="AD67" s="101">
        <v>9.5016298763828652E-2</v>
      </c>
      <c r="AE67" s="101">
        <v>9.391612607401259E-2</v>
      </c>
      <c r="AF67" s="101">
        <v>9.0793786021630726E-2</v>
      </c>
      <c r="AG67" s="101">
        <v>9.248733692320972E-2</v>
      </c>
      <c r="AH67" s="101">
        <v>9.2801075114892551E-2</v>
      </c>
      <c r="AI67" s="101">
        <v>9.1345568945709749E-2</v>
      </c>
      <c r="AJ67" s="101">
        <v>9.0593411699218196E-2</v>
      </c>
      <c r="AK67" s="101">
        <v>8.6699944422437919E-2</v>
      </c>
      <c r="AL67" s="101">
        <v>8.3763965991824174E-2</v>
      </c>
      <c r="AM67" s="101">
        <v>8.2809672193461137E-2</v>
      </c>
      <c r="AN67" s="101">
        <v>8.0906788844663111E-2</v>
      </c>
      <c r="AO67" s="101">
        <v>8.1747528333616273E-2</v>
      </c>
      <c r="AP67" s="101">
        <v>8.1590203379936777E-2</v>
      </c>
      <c r="AQ67" s="101">
        <v>7.8108805105560938E-2</v>
      </c>
      <c r="AR67" s="101">
        <v>7.6582901860439451E-2</v>
      </c>
      <c r="AS67" s="101">
        <v>7.5180076057066308E-2</v>
      </c>
      <c r="AT67" s="101">
        <v>7.4786959111651674E-2</v>
      </c>
      <c r="AU67" s="101">
        <v>6.9189835682412132E-2</v>
      </c>
      <c r="AV67" s="101">
        <v>6.8190315585546002E-2</v>
      </c>
      <c r="AW67" s="101">
        <v>6.8211055587968777E-2</v>
      </c>
      <c r="AX67" s="101">
        <v>6.7318178291423683E-2</v>
      </c>
      <c r="AY67" s="101">
        <v>6.5722187164648962E-2</v>
      </c>
      <c r="AZ67" s="101">
        <v>6.4354992743275191E-2</v>
      </c>
      <c r="BA67" s="101">
        <v>6.4043382260445869E-2</v>
      </c>
      <c r="BB67" s="101">
        <v>6.268540228846789E-2</v>
      </c>
      <c r="BC67" s="73">
        <v>6.2843470692246509E-2</v>
      </c>
      <c r="BD67" s="73">
        <v>6.3966010407483231E-2</v>
      </c>
      <c r="BE67" s="73">
        <v>6.530476894334479E-2</v>
      </c>
      <c r="BF67" s="73">
        <v>6.6074476438472335E-2</v>
      </c>
      <c r="BG67" s="73">
        <v>6.7572411020235673E-2</v>
      </c>
      <c r="BH67" s="73">
        <v>7.0097071990192716E-2</v>
      </c>
      <c r="BI67" s="73">
        <v>6.3442443117141242E-2</v>
      </c>
      <c r="BJ67" s="73">
        <v>6.2293720353156078E-2</v>
      </c>
      <c r="BK67" s="73">
        <v>6.17715989966433E-2</v>
      </c>
      <c r="BL67" s="73"/>
      <c r="BM67" s="73"/>
      <c r="BN67" s="73"/>
    </row>
    <row r="68" spans="1:66" ht="21">
      <c r="A68" s="27" t="s">
        <v>57</v>
      </c>
      <c r="B68" s="94">
        <v>5.5511232374342093E-3</v>
      </c>
      <c r="C68" s="94">
        <v>5.684671585450456E-3</v>
      </c>
      <c r="D68" s="94">
        <v>5.0461614544647024E-3</v>
      </c>
      <c r="E68" s="94">
        <v>5.042509380506782E-3</v>
      </c>
      <c r="F68" s="94">
        <v>5.2001989855247387E-3</v>
      </c>
      <c r="G68" s="88">
        <v>5.101186529380148E-3</v>
      </c>
      <c r="H68" s="88">
        <v>4.7400892409139974E-3</v>
      </c>
      <c r="I68" s="88">
        <v>4.8279043590242331E-3</v>
      </c>
      <c r="J68" s="101">
        <v>6.7790695731429545E-3</v>
      </c>
      <c r="K68" s="101">
        <v>6.7664324561875228E-3</v>
      </c>
      <c r="L68" s="101">
        <v>6.6074844110706726E-3</v>
      </c>
      <c r="M68" s="101">
        <v>6.5300904271771883E-3</v>
      </c>
      <c r="N68" s="101">
        <v>6.409782307144442E-3</v>
      </c>
      <c r="O68" s="101">
        <v>9.4964070711680264E-3</v>
      </c>
      <c r="P68" s="101">
        <v>9.2993921453803398E-3</v>
      </c>
      <c r="Q68" s="101">
        <v>8.2414839658709865E-3</v>
      </c>
      <c r="R68" s="101">
        <v>8.1438667750394784E-3</v>
      </c>
      <c r="S68" s="101">
        <v>5.9646288231068739E-3</v>
      </c>
      <c r="T68" s="101">
        <v>7.6466743108712289E-3</v>
      </c>
      <c r="U68" s="101">
        <v>6.1079488957923181E-3</v>
      </c>
      <c r="V68" s="101">
        <v>6.24686211549346E-3</v>
      </c>
      <c r="W68" s="101">
        <v>6.0447004887734012E-3</v>
      </c>
      <c r="X68" s="101">
        <v>6.7578783017298357E-3</v>
      </c>
      <c r="Y68" s="101">
        <v>6.7307927255762286E-3</v>
      </c>
      <c r="Z68" s="101">
        <v>6.8810329441987578E-3</v>
      </c>
      <c r="AA68" s="101">
        <v>6.9948591174946381E-3</v>
      </c>
      <c r="AB68" s="101">
        <v>6.4691225696913634E-3</v>
      </c>
      <c r="AC68" s="101">
        <v>6.4384870482050889E-3</v>
      </c>
      <c r="AD68" s="101">
        <v>6.6111031722925007E-3</v>
      </c>
      <c r="AE68" s="101">
        <v>6.5105251538074864E-3</v>
      </c>
      <c r="AF68" s="101">
        <v>5.9649537101661093E-3</v>
      </c>
      <c r="AG68" s="101">
        <v>5.9475615036248836E-3</v>
      </c>
      <c r="AH68" s="101">
        <v>5.3512837061687087E-3</v>
      </c>
      <c r="AI68" s="101">
        <v>5.2189015091200124E-3</v>
      </c>
      <c r="AJ68" s="101">
        <v>5.1676500426260669E-3</v>
      </c>
      <c r="AK68" s="101">
        <v>4.9928211526441332E-3</v>
      </c>
      <c r="AL68" s="101">
        <v>4.8088745402261853E-3</v>
      </c>
      <c r="AM68" s="101">
        <v>4.6780526716386234E-3</v>
      </c>
      <c r="AN68" s="101">
        <v>4.3509256707544245E-3</v>
      </c>
      <c r="AO68" s="101">
        <v>4.1963631705688852E-3</v>
      </c>
      <c r="AP68" s="101">
        <v>4.3158622152119812E-3</v>
      </c>
      <c r="AQ68" s="101">
        <v>4.4311956405018961E-3</v>
      </c>
      <c r="AR68" s="101">
        <v>4.1713592602193855E-3</v>
      </c>
      <c r="AS68" s="101">
        <v>3.4563091923632714E-3</v>
      </c>
      <c r="AT68" s="101">
        <v>3.899871967925744E-3</v>
      </c>
      <c r="AU68" s="101">
        <v>3.9824261985824732E-3</v>
      </c>
      <c r="AV68" s="101">
        <v>3.9504851089065445E-3</v>
      </c>
      <c r="AW68" s="101">
        <v>4.3726574890122364E-3</v>
      </c>
      <c r="AX68" s="101">
        <v>4.3661470441862258E-3</v>
      </c>
      <c r="AY68" s="101">
        <v>4.0171336879563785E-3</v>
      </c>
      <c r="AZ68" s="101">
        <v>3.823425180345748E-3</v>
      </c>
      <c r="BA68" s="101">
        <v>3.8103880947911186E-3</v>
      </c>
      <c r="BB68" s="101">
        <v>4.0569354093873454E-3</v>
      </c>
      <c r="BC68" s="73">
        <v>3.9336908088893644E-3</v>
      </c>
      <c r="BD68" s="73">
        <v>4.9231512337534035E-3</v>
      </c>
      <c r="BE68" s="73">
        <v>4.2774001132927569E-3</v>
      </c>
      <c r="BF68" s="73">
        <v>4.0138340891606918E-3</v>
      </c>
      <c r="BG68" s="73">
        <v>4.0671457960686731E-3</v>
      </c>
      <c r="BH68" s="73">
        <v>3.9280984448125779E-3</v>
      </c>
      <c r="BI68" s="73">
        <v>5.2107548886647075E-3</v>
      </c>
      <c r="BJ68" s="73">
        <v>5.1747140657081381E-3</v>
      </c>
      <c r="BK68" s="73">
        <v>4.8257046958162988E-3</v>
      </c>
      <c r="BL68" s="73"/>
      <c r="BM68" s="73"/>
      <c r="BN68" s="73"/>
    </row>
    <row r="69" spans="1:66" ht="21">
      <c r="A69" s="27" t="s">
        <v>107</v>
      </c>
      <c r="B69" s="94">
        <v>2.8143834598540925E-2</v>
      </c>
      <c r="C69" s="94">
        <v>2.8225541026921108E-2</v>
      </c>
      <c r="D69" s="94">
        <v>3.0557291349328455E-2</v>
      </c>
      <c r="E69" s="94">
        <v>3.0631266610939813E-2</v>
      </c>
      <c r="F69" s="94">
        <v>3.0421478907911012E-2</v>
      </c>
      <c r="G69" s="88">
        <v>2.9681704729552241E-2</v>
      </c>
      <c r="H69" s="88">
        <v>2.9295080022985576E-2</v>
      </c>
      <c r="I69" s="88">
        <v>2.9795150141588081E-2</v>
      </c>
      <c r="J69" s="101">
        <v>4.4709394234595703E-2</v>
      </c>
      <c r="K69" s="101">
        <v>4.4883674154244546E-2</v>
      </c>
      <c r="L69" s="101">
        <v>4.3864331938186653E-2</v>
      </c>
      <c r="M69" s="101">
        <v>4.2425121976376393E-2</v>
      </c>
      <c r="N69" s="101">
        <v>4.0847227297341367E-2</v>
      </c>
      <c r="O69" s="101">
        <v>5.3873906085029233E-2</v>
      </c>
      <c r="P69" s="101">
        <v>5.2040119856510088E-2</v>
      </c>
      <c r="Q69" s="101">
        <v>5.1742020348904821E-2</v>
      </c>
      <c r="R69" s="101">
        <v>5.0690196238422719E-2</v>
      </c>
      <c r="S69" s="101">
        <v>1.1197759703970425E-2</v>
      </c>
      <c r="T69" s="101">
        <v>4.7941715024776857E-2</v>
      </c>
      <c r="U69" s="101">
        <v>3.9364647541194994E-2</v>
      </c>
      <c r="V69" s="101">
        <v>4.0407371325533091E-2</v>
      </c>
      <c r="W69" s="101">
        <v>3.8207330900830103E-2</v>
      </c>
      <c r="X69" s="101">
        <v>3.6396055037119353E-2</v>
      </c>
      <c r="Y69" s="101">
        <v>3.6157968222620539E-2</v>
      </c>
      <c r="Z69" s="101">
        <v>3.4539149302035319E-2</v>
      </c>
      <c r="AA69" s="101">
        <v>3.3420616205534527E-2</v>
      </c>
      <c r="AB69" s="101">
        <v>3.2806805689627072E-2</v>
      </c>
      <c r="AC69" s="101">
        <v>3.1945035963140113E-2</v>
      </c>
      <c r="AD69" s="101">
        <v>3.0423608620611286E-2</v>
      </c>
      <c r="AE69" s="101">
        <v>2.9956291828910311E-2</v>
      </c>
      <c r="AF69" s="101">
        <v>2.9747549209846302E-2</v>
      </c>
      <c r="AG69" s="101">
        <v>2.9757595542181409E-2</v>
      </c>
      <c r="AH69" s="101">
        <v>2.6449650759132078E-2</v>
      </c>
      <c r="AI69" s="101">
        <v>2.5582803417194464E-2</v>
      </c>
      <c r="AJ69" s="101">
        <v>2.5299261340113989E-2</v>
      </c>
      <c r="AK69" s="101">
        <v>2.3624091914058131E-2</v>
      </c>
      <c r="AL69" s="101">
        <v>2.3553332944240547E-2</v>
      </c>
      <c r="AM69" s="101">
        <v>2.2531596265291918E-2</v>
      </c>
      <c r="AN69" s="101">
        <v>2.2282057591754698E-2</v>
      </c>
      <c r="AO69" s="101">
        <v>2.2539982904287142E-2</v>
      </c>
      <c r="AP69" s="101">
        <v>2.2432522506075369E-2</v>
      </c>
      <c r="AQ69" s="101">
        <v>2.2457300921686144E-2</v>
      </c>
      <c r="AR69" s="101">
        <v>2.1879360365871056E-2</v>
      </c>
      <c r="AS69" s="101">
        <v>2.1529452279189426E-2</v>
      </c>
      <c r="AT69" s="101">
        <v>2.1175263580068108E-2</v>
      </c>
      <c r="AU69" s="101">
        <v>2.124862578762576E-2</v>
      </c>
      <c r="AV69" s="101">
        <v>2.1651248261370576E-2</v>
      </c>
      <c r="AW69" s="101">
        <v>2.1314197383064899E-2</v>
      </c>
      <c r="AX69" s="101">
        <v>2.18250159713585E-2</v>
      </c>
      <c r="AY69" s="101">
        <v>2.1984834983633329E-2</v>
      </c>
      <c r="AZ69" s="101">
        <v>2.2291515750465001E-2</v>
      </c>
      <c r="BA69" s="101">
        <v>2.1872372116612259E-2</v>
      </c>
      <c r="BB69" s="101">
        <v>2.1956811723262023E-2</v>
      </c>
      <c r="BC69" s="73">
        <v>2.1714319288480673E-2</v>
      </c>
      <c r="BD69" s="73">
        <v>2.0740124570571838E-2</v>
      </c>
      <c r="BE69" s="73">
        <v>1.8187970948954229E-2</v>
      </c>
      <c r="BF69" s="73">
        <v>1.7963820540450367E-2</v>
      </c>
      <c r="BG69" s="73">
        <v>1.7896358400769596E-2</v>
      </c>
      <c r="BH69" s="73">
        <v>1.8266686677443817E-2</v>
      </c>
      <c r="BI69" s="73">
        <v>2.1784125358750253E-2</v>
      </c>
      <c r="BJ69" s="73">
        <v>2.1295988349906817E-2</v>
      </c>
      <c r="BK69" s="73">
        <v>2.0713892384424042E-2</v>
      </c>
      <c r="BL69" s="73"/>
      <c r="BM69" s="73"/>
      <c r="BN69" s="73"/>
    </row>
    <row r="70" spans="1:66" ht="21">
      <c r="A70" s="27" t="s">
        <v>108</v>
      </c>
      <c r="B70" s="94">
        <v>2.0518097235022181E-2</v>
      </c>
      <c r="C70" s="94">
        <v>2.1536480745306719E-2</v>
      </c>
      <c r="D70" s="94">
        <v>2.0118616252624417E-2</v>
      </c>
      <c r="E70" s="94">
        <v>2.0095028993080202E-2</v>
      </c>
      <c r="F70" s="94">
        <v>2.0004211214551659E-2</v>
      </c>
      <c r="G70" s="88">
        <v>1.9714506361852947E-2</v>
      </c>
      <c r="H70" s="88">
        <v>2.0078090613053257E-2</v>
      </c>
      <c r="I70" s="88">
        <v>2.0459350261428047E-2</v>
      </c>
      <c r="J70" s="101">
        <v>2.2265797770057279E-2</v>
      </c>
      <c r="K70" s="101">
        <v>2.184970032056259E-2</v>
      </c>
      <c r="L70" s="101">
        <v>2.1077220679216364E-2</v>
      </c>
      <c r="M70" s="101">
        <v>2.1454997414261264E-2</v>
      </c>
      <c r="N70" s="101">
        <v>2.1248594657397524E-2</v>
      </c>
      <c r="O70" s="101">
        <v>2.3705101932413264E-2</v>
      </c>
      <c r="P70" s="101">
        <v>2.2499596991641446E-2</v>
      </c>
      <c r="Q70" s="101">
        <v>2.1731829539042624E-2</v>
      </c>
      <c r="R70" s="101">
        <v>2.1995033816629917E-2</v>
      </c>
      <c r="S70" s="101">
        <v>1.3463463449586292E-2</v>
      </c>
      <c r="T70" s="101">
        <v>2.0070440007168264E-2</v>
      </c>
      <c r="U70" s="101">
        <v>3.2380948055391379E-2</v>
      </c>
      <c r="V70" s="101">
        <v>3.2201225240266092E-2</v>
      </c>
      <c r="W70" s="101">
        <v>2.9743903567724789E-2</v>
      </c>
      <c r="X70" s="101">
        <v>3.8325885802861115E-2</v>
      </c>
      <c r="Y70" s="101">
        <v>3.7791939183760011E-2</v>
      </c>
      <c r="Z70" s="101">
        <v>3.7005678894937437E-2</v>
      </c>
      <c r="AA70" s="101">
        <v>3.5921087713216712E-2</v>
      </c>
      <c r="AB70" s="101">
        <v>3.5638553299212151E-2</v>
      </c>
      <c r="AC70" s="101">
        <v>3.5021841936435295E-2</v>
      </c>
      <c r="AD70" s="101">
        <v>3.3739923699443966E-2</v>
      </c>
      <c r="AE70" s="101">
        <v>3.2485630758148143E-2</v>
      </c>
      <c r="AF70" s="101">
        <v>3.2908626099162876E-2</v>
      </c>
      <c r="AG70" s="101">
        <v>3.2864953228354969E-2</v>
      </c>
      <c r="AH70" s="101">
        <v>3.2942298486557692E-2</v>
      </c>
      <c r="AI70" s="101">
        <v>2.9859096767663955E-2</v>
      </c>
      <c r="AJ70" s="101">
        <v>2.9741936547615606E-2</v>
      </c>
      <c r="AK70" s="101">
        <v>2.9155481548964423E-2</v>
      </c>
      <c r="AL70" s="101">
        <v>2.8359724154950559E-2</v>
      </c>
      <c r="AM70" s="101">
        <v>2.8501795678254307E-2</v>
      </c>
      <c r="AN70" s="101">
        <v>2.7985634989069062E-2</v>
      </c>
      <c r="AO70" s="101">
        <v>2.7309426187549873E-2</v>
      </c>
      <c r="AP70" s="101">
        <v>2.9338254407609652E-2</v>
      </c>
      <c r="AQ70" s="101">
        <v>2.8927904299802951E-2</v>
      </c>
      <c r="AR70" s="101">
        <v>2.8150112280287846E-2</v>
      </c>
      <c r="AS70" s="101">
        <v>2.8264393344623811E-2</v>
      </c>
      <c r="AT70" s="101">
        <v>2.7092589595438959E-2</v>
      </c>
      <c r="AU70" s="101">
        <v>2.6896235089545691E-2</v>
      </c>
      <c r="AV70" s="101">
        <v>2.5788480287990512E-2</v>
      </c>
      <c r="AW70" s="101">
        <v>2.5076380053896962E-2</v>
      </c>
      <c r="AX70" s="101">
        <v>2.5090140617118749E-2</v>
      </c>
      <c r="AY70" s="101">
        <v>2.4437425414746809E-2</v>
      </c>
      <c r="AZ70" s="101">
        <v>2.4245940167681276E-2</v>
      </c>
      <c r="BA70" s="101">
        <v>2.3857989922684529E-2</v>
      </c>
      <c r="BB70" s="101">
        <v>2.3805203325745799E-2</v>
      </c>
      <c r="BC70" s="73">
        <v>2.6545965252258989E-2</v>
      </c>
      <c r="BD70" s="73">
        <v>2.667377643432298E-2</v>
      </c>
      <c r="BE70" s="73">
        <v>2.6200230978117283E-2</v>
      </c>
      <c r="BF70" s="73">
        <v>2.3956467586166017E-2</v>
      </c>
      <c r="BG70" s="73">
        <v>2.4140196383315146E-2</v>
      </c>
      <c r="BH70" s="73">
        <v>2.3927360012675897E-2</v>
      </c>
      <c r="BI70" s="73">
        <v>2.5856109110518225E-2</v>
      </c>
      <c r="BJ70" s="73">
        <v>2.4818470245520516E-2</v>
      </c>
      <c r="BK70" s="73">
        <v>2.4399255523256124E-2</v>
      </c>
      <c r="BL70" s="73"/>
      <c r="BM70" s="73"/>
      <c r="BN70" s="73"/>
    </row>
    <row r="71" spans="1:66" ht="21">
      <c r="A71" s="27" t="s">
        <v>47</v>
      </c>
      <c r="B71" s="94">
        <v>0.26996879996679174</v>
      </c>
      <c r="C71" s="94">
        <v>0.25111899112017833</v>
      </c>
      <c r="D71" s="94">
        <v>0.27200879701749153</v>
      </c>
      <c r="E71" s="94">
        <v>0.27212317548652815</v>
      </c>
      <c r="F71" s="94">
        <v>0.27502336080662976</v>
      </c>
      <c r="G71" s="88">
        <v>0.27876194594773623</v>
      </c>
      <c r="H71" s="88">
        <v>0.28343786554081718</v>
      </c>
      <c r="I71" s="88">
        <v>0.28024683611132806</v>
      </c>
      <c r="J71" s="101">
        <v>0.22126721022660334</v>
      </c>
      <c r="K71" s="101">
        <v>0.22467640563725022</v>
      </c>
      <c r="L71" s="101">
        <v>0.22884282803251799</v>
      </c>
      <c r="M71" s="101">
        <v>0.22828186917864576</v>
      </c>
      <c r="N71" s="101">
        <v>0.22787253733340404</v>
      </c>
      <c r="O71" s="101">
        <v>0.27468009944776223</v>
      </c>
      <c r="P71" s="101">
        <v>0.27782733128756576</v>
      </c>
      <c r="Q71" s="101">
        <v>0.28068053665730036</v>
      </c>
      <c r="R71" s="101">
        <v>0.28120568479503694</v>
      </c>
      <c r="S71" s="101">
        <v>0.29700680484671144</v>
      </c>
      <c r="T71" s="101">
        <v>0.2892828272399427</v>
      </c>
      <c r="U71" s="101">
        <v>0.21095673925308409</v>
      </c>
      <c r="V71" s="101">
        <v>0.21196071260947558</v>
      </c>
      <c r="W71" s="101">
        <v>0.20564687709808988</v>
      </c>
      <c r="X71" s="101">
        <v>0.20229297174444447</v>
      </c>
      <c r="Y71" s="101">
        <v>0.20289361148110077</v>
      </c>
      <c r="Z71" s="101">
        <v>0.19957416015866858</v>
      </c>
      <c r="AA71" s="101">
        <v>0.20302791334088255</v>
      </c>
      <c r="AB71" s="101">
        <v>0.2027923214408229</v>
      </c>
      <c r="AC71" s="101">
        <v>0.20349967473024944</v>
      </c>
      <c r="AD71" s="101">
        <v>0.20686570987582587</v>
      </c>
      <c r="AE71" s="101">
        <v>0.20922216515324679</v>
      </c>
      <c r="AF71" s="101">
        <v>0.20985068502661938</v>
      </c>
      <c r="AG71" s="101">
        <v>0.21516920923338936</v>
      </c>
      <c r="AH71" s="101">
        <v>0.22101580979650162</v>
      </c>
      <c r="AI71" s="101">
        <v>0.21960297726051012</v>
      </c>
      <c r="AJ71" s="101">
        <v>0.22827989529009396</v>
      </c>
      <c r="AK71" s="101">
        <v>0.2356558213771083</v>
      </c>
      <c r="AL71" s="101">
        <v>0.23904832179931867</v>
      </c>
      <c r="AM71" s="101">
        <v>0.24145421834685774</v>
      </c>
      <c r="AN71" s="101">
        <v>0.24991264517152975</v>
      </c>
      <c r="AO71" s="101">
        <v>0.2513553728269235</v>
      </c>
      <c r="AP71" s="101">
        <v>0.25661031585661287</v>
      </c>
      <c r="AQ71" s="101">
        <v>0.26467982896049119</v>
      </c>
      <c r="AR71" s="101">
        <v>0.26792552660547281</v>
      </c>
      <c r="AS71" s="101">
        <v>0.27060661602600722</v>
      </c>
      <c r="AT71" s="101">
        <v>0.27489468709237735</v>
      </c>
      <c r="AU71" s="101">
        <v>0.27067286186425144</v>
      </c>
      <c r="AV71" s="101">
        <v>0.27995305807483406</v>
      </c>
      <c r="AW71" s="101">
        <v>0.28074293141992146</v>
      </c>
      <c r="AX71" s="101">
        <v>0.27879432410021004</v>
      </c>
      <c r="AY71" s="101">
        <v>0.27580911881401937</v>
      </c>
      <c r="AZ71" s="101">
        <v>0.27432016787552604</v>
      </c>
      <c r="BA71" s="101">
        <v>0.27365777011691522</v>
      </c>
      <c r="BB71" s="101">
        <v>0.27540209995353171</v>
      </c>
      <c r="BC71" s="73">
        <v>0.22775569172853274</v>
      </c>
      <c r="BD71" s="73">
        <v>0.23039558590857748</v>
      </c>
      <c r="BE71" s="73">
        <v>0.23400415585316467</v>
      </c>
      <c r="BF71" s="73">
        <v>0.24038705782624478</v>
      </c>
      <c r="BG71" s="73">
        <v>0.24411840948535052</v>
      </c>
      <c r="BH71" s="73">
        <v>0.24390223267234701</v>
      </c>
      <c r="BI71" s="73">
        <v>0.25900608194942432</v>
      </c>
      <c r="BJ71" s="73">
        <v>0.26399862547670516</v>
      </c>
      <c r="BK71" s="73">
        <v>0.26712214064728812</v>
      </c>
      <c r="BL71" s="73"/>
      <c r="BM71" s="73"/>
      <c r="BN71" s="73"/>
    </row>
    <row r="72" spans="1:66" ht="21">
      <c r="A72" s="27" t="s">
        <v>58</v>
      </c>
      <c r="B72" s="94">
        <v>9.8797091662822661E-3</v>
      </c>
      <c r="C72" s="94">
        <v>1.0738995680456788E-2</v>
      </c>
      <c r="D72" s="94">
        <v>9.6721860401593109E-3</v>
      </c>
      <c r="E72" s="94">
        <v>9.7355214116937108E-3</v>
      </c>
      <c r="F72" s="94">
        <v>9.5186409711172267E-3</v>
      </c>
      <c r="G72" s="88">
        <v>9.4261129546647695E-3</v>
      </c>
      <c r="H72" s="88">
        <v>9.626599707810022E-3</v>
      </c>
      <c r="I72" s="88">
        <v>9.7928947179161639E-3</v>
      </c>
      <c r="J72" s="101">
        <v>1.025499031668161E-2</v>
      </c>
      <c r="K72" s="101">
        <v>1.0044971304804425E-2</v>
      </c>
      <c r="L72" s="101">
        <v>1.0015560355233108E-2</v>
      </c>
      <c r="M72" s="101">
        <v>9.8821228912968715E-3</v>
      </c>
      <c r="N72" s="101">
        <v>9.7738954480691264E-3</v>
      </c>
      <c r="O72" s="101">
        <v>9.5757063487157037E-3</v>
      </c>
      <c r="P72" s="101">
        <v>9.5620991223039388E-3</v>
      </c>
      <c r="Q72" s="101">
        <v>1.0125639544861656E-2</v>
      </c>
      <c r="R72" s="101">
        <v>1.0339233709011596E-2</v>
      </c>
      <c r="S72" s="101">
        <v>4.4885640915156982E-3</v>
      </c>
      <c r="T72" s="101">
        <v>9.8298959820867799E-3</v>
      </c>
      <c r="U72" s="101">
        <v>8.7892547903290329E-3</v>
      </c>
      <c r="V72" s="101">
        <v>8.6719515251763336E-3</v>
      </c>
      <c r="W72" s="101">
        <v>8.6414172724702046E-3</v>
      </c>
      <c r="X72" s="101">
        <v>8.3051611606166763E-3</v>
      </c>
      <c r="Y72" s="101">
        <v>8.2054913040216833E-3</v>
      </c>
      <c r="Z72" s="101">
        <v>8.2511404576229991E-3</v>
      </c>
      <c r="AA72" s="101">
        <v>7.960753819866136E-3</v>
      </c>
      <c r="AB72" s="101">
        <v>7.9306619399987684E-3</v>
      </c>
      <c r="AC72" s="101">
        <v>7.6081718046740136E-3</v>
      </c>
      <c r="AD72" s="101">
        <v>7.7321579098181383E-3</v>
      </c>
      <c r="AE72" s="101">
        <v>7.6344285718147435E-3</v>
      </c>
      <c r="AF72" s="101">
        <v>7.644659266842992E-3</v>
      </c>
      <c r="AG72" s="101">
        <v>7.7827036573570223E-3</v>
      </c>
      <c r="AH72" s="101">
        <v>7.1729437193144355E-3</v>
      </c>
      <c r="AI72" s="101">
        <v>7.0146629736448085E-3</v>
      </c>
      <c r="AJ72" s="101">
        <v>7.0201965353307956E-3</v>
      </c>
      <c r="AK72" s="101">
        <v>7.0684294000823806E-3</v>
      </c>
      <c r="AL72" s="101">
        <v>7.1626672844763394E-3</v>
      </c>
      <c r="AM72" s="101">
        <v>6.7619321626942669E-3</v>
      </c>
      <c r="AN72" s="101">
        <v>6.4855883133032059E-3</v>
      </c>
      <c r="AO72" s="101">
        <v>6.3078297744168944E-3</v>
      </c>
      <c r="AP72" s="101">
        <v>6.8313505422745195E-3</v>
      </c>
      <c r="AQ72" s="101">
        <v>6.8652549054801955E-3</v>
      </c>
      <c r="AR72" s="101">
        <v>6.8967568531130867E-3</v>
      </c>
      <c r="AS72" s="101">
        <v>6.8293784008390361E-3</v>
      </c>
      <c r="AT72" s="101">
        <v>7.1699052795455801E-3</v>
      </c>
      <c r="AU72" s="101">
        <v>7.194411533193933E-3</v>
      </c>
      <c r="AV72" s="101">
        <v>6.9430177793296998E-3</v>
      </c>
      <c r="AW72" s="101">
        <v>6.7946450076149054E-3</v>
      </c>
      <c r="AX72" s="101">
        <v>6.8758907954516542E-3</v>
      </c>
      <c r="AY72" s="101">
        <v>6.9554627953172729E-3</v>
      </c>
      <c r="AZ72" s="101">
        <v>6.9768503196703021E-3</v>
      </c>
      <c r="BA72" s="101">
        <v>7.1229957767604971E-3</v>
      </c>
      <c r="BB72" s="101">
        <v>7.2481109824283066E-3</v>
      </c>
      <c r="BC72" s="73">
        <v>6.5287841057585635E-3</v>
      </c>
      <c r="BD72" s="73">
        <v>6.5435790747412695E-3</v>
      </c>
      <c r="BE72" s="73">
        <v>6.4559583047777268E-3</v>
      </c>
      <c r="BF72" s="73">
        <v>6.4343968356612618E-3</v>
      </c>
      <c r="BG72" s="73">
        <v>6.8783829112486457E-3</v>
      </c>
      <c r="BH72" s="73">
        <v>7.0001617467415735E-3</v>
      </c>
      <c r="BI72" s="73">
        <v>1.0137967360832582E-2</v>
      </c>
      <c r="BJ72" s="73">
        <v>1.0150561128470049E-2</v>
      </c>
      <c r="BK72" s="73">
        <v>1.0416351398299327E-2</v>
      </c>
      <c r="BL72" s="73"/>
      <c r="BM72" s="73"/>
      <c r="BN72" s="73"/>
    </row>
    <row r="73" spans="1:66" ht="21">
      <c r="A73" s="27" t="s">
        <v>55</v>
      </c>
      <c r="B73" s="94">
        <v>1.8945145743516367E-2</v>
      </c>
      <c r="C73" s="94">
        <v>1.9743950841174106E-2</v>
      </c>
      <c r="D73" s="94">
        <v>1.8143461322609154E-2</v>
      </c>
      <c r="E73" s="94">
        <v>1.8069121445721908E-2</v>
      </c>
      <c r="F73" s="94">
        <v>1.8133731474909105E-2</v>
      </c>
      <c r="G73" s="88">
        <v>1.8407429029355677E-2</v>
      </c>
      <c r="H73" s="88">
        <v>1.793872496060198E-2</v>
      </c>
      <c r="I73" s="88">
        <v>1.8017467016970625E-2</v>
      </c>
      <c r="J73" s="101">
        <v>2.3115955355870174E-2</v>
      </c>
      <c r="K73" s="101">
        <v>2.4438366244482364E-2</v>
      </c>
      <c r="L73" s="101">
        <v>2.3749572927864292E-2</v>
      </c>
      <c r="M73" s="101">
        <v>2.3227913314842589E-2</v>
      </c>
      <c r="N73" s="101">
        <v>2.3101206807033862E-2</v>
      </c>
      <c r="O73" s="101">
        <v>2.4203501835546926E-2</v>
      </c>
      <c r="P73" s="101">
        <v>2.4478933316514961E-2</v>
      </c>
      <c r="Q73" s="101">
        <v>2.4171247378807919E-2</v>
      </c>
      <c r="R73" s="101">
        <v>2.4574954107656227E-2</v>
      </c>
      <c r="S73" s="101">
        <v>2.2252646587218705E-2</v>
      </c>
      <c r="T73" s="101">
        <v>2.4165420550258186E-2</v>
      </c>
      <c r="U73" s="101">
        <v>1.7148774363738691E-2</v>
      </c>
      <c r="V73" s="101">
        <v>1.7548731603787834E-2</v>
      </c>
      <c r="W73" s="101">
        <v>1.668014022492003E-2</v>
      </c>
      <c r="X73" s="101">
        <v>1.648608946536716E-2</v>
      </c>
      <c r="Y73" s="101">
        <v>1.664908654016823E-2</v>
      </c>
      <c r="Z73" s="101">
        <v>1.5935013463831169E-2</v>
      </c>
      <c r="AA73" s="101">
        <v>1.5970190095115501E-2</v>
      </c>
      <c r="AB73" s="101">
        <v>1.5935687288734839E-2</v>
      </c>
      <c r="AC73" s="101">
        <v>1.6035712163850711E-2</v>
      </c>
      <c r="AD73" s="101">
        <v>1.6117281300425029E-2</v>
      </c>
      <c r="AE73" s="101">
        <v>1.5570287082155722E-2</v>
      </c>
      <c r="AF73" s="101">
        <v>1.4643321154728784E-2</v>
      </c>
      <c r="AG73" s="101">
        <v>1.4648424171755769E-2</v>
      </c>
      <c r="AH73" s="101">
        <v>1.4700792855634023E-2</v>
      </c>
      <c r="AI73" s="101">
        <v>1.8561652457879128E-2</v>
      </c>
      <c r="AJ73" s="101">
        <v>1.8596697506861451E-2</v>
      </c>
      <c r="AK73" s="101">
        <v>1.8458106042294992E-2</v>
      </c>
      <c r="AL73" s="101">
        <v>1.8553041608161926E-2</v>
      </c>
      <c r="AM73" s="101">
        <v>1.8540635112333205E-2</v>
      </c>
      <c r="AN73" s="101">
        <v>1.3262770679969556E-2</v>
      </c>
      <c r="AO73" s="101">
        <v>1.288190134462088E-2</v>
      </c>
      <c r="AP73" s="101">
        <v>1.2668881453363642E-2</v>
      </c>
      <c r="AQ73" s="101">
        <v>1.3002677148689721E-2</v>
      </c>
      <c r="AR73" s="101">
        <v>1.3025846358188178E-2</v>
      </c>
      <c r="AS73" s="101">
        <v>1.3189241602358896E-2</v>
      </c>
      <c r="AT73" s="101">
        <v>1.2739803748304678E-2</v>
      </c>
      <c r="AU73" s="101">
        <v>1.2346905427771908E-2</v>
      </c>
      <c r="AV73" s="101">
        <v>1.3445576478561507E-2</v>
      </c>
      <c r="AW73" s="101">
        <v>1.3177128640235885E-2</v>
      </c>
      <c r="AX73" s="101">
        <v>1.2399968503517161E-2</v>
      </c>
      <c r="AY73" s="101">
        <v>1.1699958696841581E-2</v>
      </c>
      <c r="AZ73" s="101">
        <v>1.15747112495893E-2</v>
      </c>
      <c r="BA73" s="101">
        <v>1.1413505238168441E-2</v>
      </c>
      <c r="BB73" s="101">
        <v>1.1099756399553296E-2</v>
      </c>
      <c r="BC73" s="73">
        <v>1.2000848200603756E-2</v>
      </c>
      <c r="BD73" s="73">
        <v>1.1914919034973683E-2</v>
      </c>
      <c r="BE73" s="73">
        <v>1.1707467932150032E-2</v>
      </c>
      <c r="BF73" s="73">
        <v>1.0510375209079407E-2</v>
      </c>
      <c r="BG73" s="73">
        <v>1.0538669119850179E-2</v>
      </c>
      <c r="BH73" s="73">
        <v>1.0441302024412187E-2</v>
      </c>
      <c r="BI73" s="73">
        <v>1.230089730692761E-2</v>
      </c>
      <c r="BJ73" s="73">
        <v>1.148980461600412E-2</v>
      </c>
      <c r="BK73" s="73">
        <v>1.1629437601535711E-2</v>
      </c>
      <c r="BL73" s="73"/>
      <c r="BM73" s="73"/>
      <c r="BN73" s="73"/>
    </row>
    <row r="74" spans="1:66" ht="21">
      <c r="A74" s="27" t="s">
        <v>60</v>
      </c>
      <c r="B74" s="94">
        <v>6.2775820149224533E-3</v>
      </c>
      <c r="C74" s="94">
        <v>7.1982653101524234E-3</v>
      </c>
      <c r="D74" s="94">
        <v>6.2600624761646835E-3</v>
      </c>
      <c r="E74" s="94">
        <v>6.1686879934309035E-3</v>
      </c>
      <c r="F74" s="94">
        <v>4.6751729511480249E-3</v>
      </c>
      <c r="G74" s="88">
        <v>4.5991969831656546E-3</v>
      </c>
      <c r="H74" s="88">
        <v>4.6197319934985319E-3</v>
      </c>
      <c r="I74" s="88">
        <v>4.6317739312456028E-3</v>
      </c>
      <c r="J74" s="101">
        <v>5.506110493995799E-3</v>
      </c>
      <c r="K74" s="101">
        <v>5.7100286309747028E-3</v>
      </c>
      <c r="L74" s="101">
        <v>5.9806602746576175E-3</v>
      </c>
      <c r="M74" s="101">
        <v>6.3361043369543407E-3</v>
      </c>
      <c r="N74" s="101">
        <v>3.997391030931891E-3</v>
      </c>
      <c r="O74" s="101">
        <v>4.3016513198280565E-3</v>
      </c>
      <c r="P74" s="101">
        <v>4.4174635899987269E-3</v>
      </c>
      <c r="Q74" s="101">
        <v>3.5130489021972574E-3</v>
      </c>
      <c r="R74" s="101">
        <v>3.8276362084819614E-3</v>
      </c>
      <c r="S74" s="101">
        <v>3.6347286242649291E-3</v>
      </c>
      <c r="T74" s="101">
        <v>4.1258084655738485E-3</v>
      </c>
      <c r="U74" s="101">
        <v>7.2337640347669742E-3</v>
      </c>
      <c r="V74" s="101">
        <v>6.798794401958342E-3</v>
      </c>
      <c r="W74" s="101">
        <v>4.6242516207681784E-3</v>
      </c>
      <c r="X74" s="101">
        <v>5.5139343941461114E-3</v>
      </c>
      <c r="Y74" s="101">
        <v>5.6176337020778233E-3</v>
      </c>
      <c r="Z74" s="101">
        <v>5.5454282015767482E-3</v>
      </c>
      <c r="AA74" s="101">
        <v>5.260787684955334E-3</v>
      </c>
      <c r="AB74" s="101">
        <v>4.8104638889589811E-3</v>
      </c>
      <c r="AC74" s="101">
        <v>3.6541754782071501E-3</v>
      </c>
      <c r="AD74" s="101">
        <v>3.0071519582759929E-3</v>
      </c>
      <c r="AE74" s="101">
        <v>3.0500312682504018E-3</v>
      </c>
      <c r="AF74" s="101">
        <v>2.8339446814914719E-3</v>
      </c>
      <c r="AG74" s="101">
        <v>2.8219409148139644E-3</v>
      </c>
      <c r="AH74" s="101">
        <v>2.5937487554125614E-3</v>
      </c>
      <c r="AI74" s="101">
        <v>2.55254156754496E-3</v>
      </c>
      <c r="AJ74" s="101">
        <v>2.6084292807324249E-3</v>
      </c>
      <c r="AK74" s="101">
        <v>2.6526873719830493E-3</v>
      </c>
      <c r="AL74" s="101">
        <v>2.66628160724135E-3</v>
      </c>
      <c r="AM74" s="101">
        <v>2.6786331784667667E-3</v>
      </c>
      <c r="AN74" s="101">
        <v>2.2800579390428815E-3</v>
      </c>
      <c r="AO74" s="101">
        <v>2.3102554979289786E-3</v>
      </c>
      <c r="AP74" s="101">
        <v>2.2223783360427142E-3</v>
      </c>
      <c r="AQ74" s="101">
        <v>2.1380985797947263E-3</v>
      </c>
      <c r="AR74" s="101">
        <v>2.0950439258399906E-3</v>
      </c>
      <c r="AS74" s="101">
        <v>2.0071815608124848E-3</v>
      </c>
      <c r="AT74" s="101">
        <v>1.9344153075879502E-3</v>
      </c>
      <c r="AU74" s="101">
        <v>1.9126804695490569E-3</v>
      </c>
      <c r="AV74" s="101">
        <v>1.8638168901709755E-3</v>
      </c>
      <c r="AW74" s="101">
        <v>1.8099412292915452E-3</v>
      </c>
      <c r="AX74" s="101">
        <v>1.8513889839757345E-3</v>
      </c>
      <c r="AY74" s="101">
        <v>1.8013582855919295E-3</v>
      </c>
      <c r="AZ74" s="101">
        <v>1.7446450610907258E-3</v>
      </c>
      <c r="BA74" s="101">
        <v>1.6987578826128107E-3</v>
      </c>
      <c r="BB74" s="101">
        <v>1.670574736220808E-3</v>
      </c>
      <c r="BC74" s="73">
        <v>4.3696123181545202E-3</v>
      </c>
      <c r="BD74" s="73">
        <v>4.3622518421541122E-3</v>
      </c>
      <c r="BE74" s="73">
        <v>4.0928805136190658E-3</v>
      </c>
      <c r="BF74" s="73">
        <v>4.0050558327562472E-3</v>
      </c>
      <c r="BG74" s="73">
        <v>4.0261713703751466E-3</v>
      </c>
      <c r="BH74" s="73">
        <v>3.910017919143585E-3</v>
      </c>
      <c r="BI74" s="73">
        <v>4.5937010017021536E-3</v>
      </c>
      <c r="BJ74" s="73">
        <v>4.5399360217163289E-3</v>
      </c>
      <c r="BK74" s="73">
        <v>4.2275157813461122E-3</v>
      </c>
      <c r="BL74" s="73"/>
      <c r="BM74" s="73"/>
      <c r="BN74" s="73"/>
    </row>
    <row r="75" spans="1:66" ht="21">
      <c r="A75" s="27" t="s">
        <v>48</v>
      </c>
      <c r="B75" s="94">
        <v>0.23384707733296031</v>
      </c>
      <c r="C75" s="94">
        <v>0.22244887645926295</v>
      </c>
      <c r="D75" s="94">
        <v>0.2389761575833583</v>
      </c>
      <c r="E75" s="94">
        <v>0.23690817377513565</v>
      </c>
      <c r="F75" s="94">
        <v>0.23846344544182363</v>
      </c>
      <c r="G75" s="88">
        <v>0.23357525546655331</v>
      </c>
      <c r="H75" s="88">
        <v>0.23161279210845168</v>
      </c>
      <c r="I75" s="88">
        <v>0.23440280330670965</v>
      </c>
      <c r="J75" s="101">
        <v>0.24668656133713512</v>
      </c>
      <c r="K75" s="101">
        <v>0.24551114874682767</v>
      </c>
      <c r="L75" s="101">
        <v>0.24088590297543108</v>
      </c>
      <c r="M75" s="101">
        <v>0.24398355479403944</v>
      </c>
      <c r="N75" s="101">
        <v>0.24572421524433813</v>
      </c>
      <c r="O75" s="101">
        <v>0.19489984672908373</v>
      </c>
      <c r="P75" s="101">
        <v>0.19464283690997239</v>
      </c>
      <c r="Q75" s="101">
        <v>0.19313528826927837</v>
      </c>
      <c r="R75" s="101">
        <v>0.19121597305220731</v>
      </c>
      <c r="S75" s="101">
        <v>0.24610114098355049</v>
      </c>
      <c r="T75" s="101">
        <v>0.19116266914549573</v>
      </c>
      <c r="U75" s="101">
        <v>0.15366338092397372</v>
      </c>
      <c r="V75" s="101">
        <v>0.15718617903050466</v>
      </c>
      <c r="W75" s="101">
        <v>0.15583075024166931</v>
      </c>
      <c r="X75" s="101">
        <v>0.15963106316378872</v>
      </c>
      <c r="Y75" s="101">
        <v>0.1616624563079517</v>
      </c>
      <c r="Z75" s="101">
        <v>0.16351814897090478</v>
      </c>
      <c r="AA75" s="101">
        <v>0.16327298492057271</v>
      </c>
      <c r="AB75" s="101">
        <v>0.15614236234551801</v>
      </c>
      <c r="AC75" s="101">
        <v>0.15852583576262022</v>
      </c>
      <c r="AD75" s="101">
        <v>0.15988254015304207</v>
      </c>
      <c r="AE75" s="101">
        <v>0.1623323599138205</v>
      </c>
      <c r="AF75" s="101">
        <v>0.16970024822709784</v>
      </c>
      <c r="AG75" s="101">
        <v>0.17517017625301234</v>
      </c>
      <c r="AH75" s="101">
        <v>0.18100556725645733</v>
      </c>
      <c r="AI75" s="101">
        <v>0.18616971792312492</v>
      </c>
      <c r="AJ75" s="101">
        <v>0.1842010284923713</v>
      </c>
      <c r="AK75" s="101">
        <v>0.18655705446062146</v>
      </c>
      <c r="AL75" s="101">
        <v>0.18690318843729439</v>
      </c>
      <c r="AM75" s="101">
        <v>0.19998211132536697</v>
      </c>
      <c r="AN75" s="101">
        <v>0.20692119362877542</v>
      </c>
      <c r="AO75" s="101">
        <v>0.20550523780661775</v>
      </c>
      <c r="AP75" s="101">
        <v>0.20893714885925616</v>
      </c>
      <c r="AQ75" s="101">
        <v>0.20690240785638897</v>
      </c>
      <c r="AR75" s="101">
        <v>0.21292762830452766</v>
      </c>
      <c r="AS75" s="101">
        <v>0.21360530036534761</v>
      </c>
      <c r="AT75" s="101">
        <v>0.21755949357949891</v>
      </c>
      <c r="AU75" s="101">
        <v>0.22784178963627064</v>
      </c>
      <c r="AV75" s="101">
        <v>0.22712511063095017</v>
      </c>
      <c r="AW75" s="101">
        <v>0.23892984042207396</v>
      </c>
      <c r="AX75" s="101">
        <v>0.2459544886730318</v>
      </c>
      <c r="AY75" s="101">
        <v>0.25536888585030737</v>
      </c>
      <c r="AZ75" s="101">
        <v>0.26185201823614146</v>
      </c>
      <c r="BA75" s="101">
        <v>0.26250223657560828</v>
      </c>
      <c r="BB75" s="101">
        <v>0.26835632781702462</v>
      </c>
      <c r="BC75" s="73">
        <v>0.25076561902605243</v>
      </c>
      <c r="BD75" s="73">
        <v>0.24844149933258886</v>
      </c>
      <c r="BE75" s="73">
        <v>0.24815645883487744</v>
      </c>
      <c r="BF75" s="73">
        <v>0.24641285452393585</v>
      </c>
      <c r="BG75" s="73">
        <v>0.24436198371274748</v>
      </c>
      <c r="BH75" s="73">
        <v>0.24502953439902717</v>
      </c>
      <c r="BI75" s="73">
        <v>0.2079396505548553</v>
      </c>
      <c r="BJ75" s="73">
        <v>0.20223412211982661</v>
      </c>
      <c r="BK75" s="73">
        <v>0.1994285552850929</v>
      </c>
      <c r="BL75" s="73"/>
      <c r="BM75" s="73"/>
      <c r="BN75" s="73"/>
    </row>
    <row r="76" spans="1:66" ht="21">
      <c r="A76" s="27" t="s">
        <v>54</v>
      </c>
      <c r="B76" s="94">
        <v>1.4908719942879669E-2</v>
      </c>
      <c r="C76" s="94">
        <v>1.5618929115190085E-2</v>
      </c>
      <c r="D76" s="94">
        <v>1.4535954755578279E-2</v>
      </c>
      <c r="E76" s="94">
        <v>1.432349232877597E-2</v>
      </c>
      <c r="F76" s="94">
        <v>1.4489024789316688E-2</v>
      </c>
      <c r="G76" s="88">
        <v>1.420243656900164E-2</v>
      </c>
      <c r="H76" s="88">
        <v>1.4093984839668297E-2</v>
      </c>
      <c r="I76" s="88">
        <v>1.4389495973141833E-2</v>
      </c>
      <c r="J76" s="101">
        <v>1.9628463200492562E-2</v>
      </c>
      <c r="K76" s="101">
        <v>1.9653121175383738E-2</v>
      </c>
      <c r="L76" s="101">
        <v>1.9554517995630842E-2</v>
      </c>
      <c r="M76" s="101">
        <v>1.9591718553672911E-2</v>
      </c>
      <c r="N76" s="101">
        <v>2.0218666716914014E-2</v>
      </c>
      <c r="O76" s="101">
        <v>1.9239278721883021E-2</v>
      </c>
      <c r="P76" s="101">
        <v>2.0068444857567442E-2</v>
      </c>
      <c r="Q76" s="101">
        <v>2.0219936836679588E-2</v>
      </c>
      <c r="R76" s="101">
        <v>2.0283515701646385E-2</v>
      </c>
      <c r="S76" s="101">
        <v>1.9998272824542914E-2</v>
      </c>
      <c r="T76" s="101">
        <v>2.0670277671621776E-2</v>
      </c>
      <c r="U76" s="101">
        <v>1.4548063739416054E-2</v>
      </c>
      <c r="V76" s="101">
        <v>1.4850477223451994E-2</v>
      </c>
      <c r="W76" s="101">
        <v>1.9444791787945059E-2</v>
      </c>
      <c r="X76" s="101">
        <v>1.8793073950962049E-2</v>
      </c>
      <c r="Y76" s="101">
        <v>2.0069430901008552E-2</v>
      </c>
      <c r="Z76" s="101">
        <v>2.089414255080645E-2</v>
      </c>
      <c r="AA76" s="101">
        <v>2.1016205746605149E-2</v>
      </c>
      <c r="AB76" s="101">
        <v>2.1067410744182693E-2</v>
      </c>
      <c r="AC76" s="101">
        <v>2.1286818328439355E-2</v>
      </c>
      <c r="AD76" s="101">
        <v>2.1528606779092505E-2</v>
      </c>
      <c r="AE76" s="101">
        <v>2.1367154845567952E-2</v>
      </c>
      <c r="AF76" s="101">
        <v>2.0101196985096392E-2</v>
      </c>
      <c r="AG76" s="101">
        <v>2.0331055261662862E-2</v>
      </c>
      <c r="AH76" s="101">
        <v>1.8443660510265174E-2</v>
      </c>
      <c r="AI76" s="101">
        <v>1.7719997113385226E-2</v>
      </c>
      <c r="AJ76" s="101">
        <v>1.7231892299912004E-2</v>
      </c>
      <c r="AK76" s="101">
        <v>1.6946011676508502E-2</v>
      </c>
      <c r="AL76" s="101">
        <v>1.7391265960520402E-2</v>
      </c>
      <c r="AM76" s="101">
        <v>1.6998265693976836E-2</v>
      </c>
      <c r="AN76" s="101">
        <v>1.5294338330740649E-2</v>
      </c>
      <c r="AO76" s="101">
        <v>1.3953664530242398E-2</v>
      </c>
      <c r="AP76" s="101">
        <v>1.3226723224157364E-2</v>
      </c>
      <c r="AQ76" s="101">
        <v>1.3113651566131795E-2</v>
      </c>
      <c r="AR76" s="101">
        <v>1.1509337881005293E-2</v>
      </c>
      <c r="AS76" s="101">
        <v>1.0870564869611035E-2</v>
      </c>
      <c r="AT76" s="101">
        <v>1.0481469258019172E-2</v>
      </c>
      <c r="AU76" s="101">
        <v>1.098386000329897E-2</v>
      </c>
      <c r="AV76" s="101">
        <v>1.0683245217081559E-2</v>
      </c>
      <c r="AW76" s="101">
        <v>1.0621625032431406E-2</v>
      </c>
      <c r="AX76" s="101">
        <v>1.0479991814194315E-2</v>
      </c>
      <c r="AY76" s="101">
        <v>1.0145360608089809E-2</v>
      </c>
      <c r="AZ76" s="101">
        <v>9.7818970232818065E-3</v>
      </c>
      <c r="BA76" s="101">
        <v>9.6296355113090551E-3</v>
      </c>
      <c r="BB76" s="101">
        <v>9.6357576190565526E-3</v>
      </c>
      <c r="BC76" s="73">
        <v>2.336336639313492E-2</v>
      </c>
      <c r="BD76" s="73">
        <v>2.3330111655251427E-2</v>
      </c>
      <c r="BE76" s="73">
        <v>2.2874385534873115E-2</v>
      </c>
      <c r="BF76" s="73">
        <v>2.2760126694789939E-2</v>
      </c>
      <c r="BG76" s="73">
        <v>2.2539181880437575E-2</v>
      </c>
      <c r="BH76" s="73">
        <v>2.2125998113548727E-2</v>
      </c>
      <c r="BI76" s="73">
        <v>2.2721506974928307E-2</v>
      </c>
      <c r="BJ76" s="73">
        <v>2.2421426586301994E-2</v>
      </c>
      <c r="BK76" s="73">
        <v>2.1838548017759057E-2</v>
      </c>
      <c r="BL76" s="73"/>
      <c r="BM76" s="73"/>
      <c r="BN76" s="73"/>
    </row>
    <row r="77" spans="1:66" ht="21">
      <c r="A77" s="27" t="s">
        <v>52</v>
      </c>
      <c r="B77" s="94">
        <v>6.2611802026975765E-3</v>
      </c>
      <c r="C77" s="94">
        <v>6.9125998439634193E-3</v>
      </c>
      <c r="D77" s="94">
        <v>6.0907118062418072E-3</v>
      </c>
      <c r="E77" s="94">
        <v>5.2923633598141477E-3</v>
      </c>
      <c r="F77" s="94">
        <v>5.0248166149912321E-3</v>
      </c>
      <c r="G77" s="88">
        <v>4.9411116543960441E-3</v>
      </c>
      <c r="H77" s="88">
        <v>4.856435903529745E-3</v>
      </c>
      <c r="I77" s="88">
        <v>4.9178815779397081E-3</v>
      </c>
      <c r="J77" s="101">
        <v>4.450881430006084E-3</v>
      </c>
      <c r="K77" s="101">
        <v>3.8697764289457822E-3</v>
      </c>
      <c r="L77" s="101">
        <v>3.730950089652687E-3</v>
      </c>
      <c r="M77" s="101">
        <v>3.6624296881013858E-3</v>
      </c>
      <c r="N77" s="101">
        <v>3.8141533605841435E-3</v>
      </c>
      <c r="O77" s="101">
        <v>4.2621504771257063E-3</v>
      </c>
      <c r="P77" s="101">
        <v>4.4552498628360054E-3</v>
      </c>
      <c r="Q77" s="101">
        <v>3.6923528101745068E-3</v>
      </c>
      <c r="R77" s="101">
        <v>3.7642890534175604E-3</v>
      </c>
      <c r="S77" s="101">
        <v>3.4536146302619466E-3</v>
      </c>
      <c r="T77" s="101">
        <v>3.7999677469825236E-3</v>
      </c>
      <c r="U77" s="101">
        <v>3.1595239232977176E-2</v>
      </c>
      <c r="V77" s="101">
        <v>3.3671605106535669E-2</v>
      </c>
      <c r="W77" s="101">
        <v>3.2223966247785264E-2</v>
      </c>
      <c r="X77" s="101">
        <v>2.8113858189675822E-2</v>
      </c>
      <c r="Y77" s="101">
        <v>2.7655556428433259E-2</v>
      </c>
      <c r="Z77" s="101">
        <v>2.7735904662958062E-2</v>
      </c>
      <c r="AA77" s="101">
        <v>2.7613529449515541E-2</v>
      </c>
      <c r="AB77" s="101">
        <v>2.6880472432351647E-2</v>
      </c>
      <c r="AC77" s="101">
        <v>2.644863997191458E-2</v>
      </c>
      <c r="AD77" s="101">
        <v>2.6369530328331815E-2</v>
      </c>
      <c r="AE77" s="101">
        <v>2.6372419544309685E-2</v>
      </c>
      <c r="AF77" s="101">
        <v>2.5120545996024625E-2</v>
      </c>
      <c r="AG77" s="101">
        <v>2.5202204304672054E-2</v>
      </c>
      <c r="AH77" s="101">
        <v>2.5279060386328014E-2</v>
      </c>
      <c r="AI77" s="101">
        <v>2.455697930708492E-2</v>
      </c>
      <c r="AJ77" s="101">
        <v>2.3955896188027317E-2</v>
      </c>
      <c r="AK77" s="101">
        <v>2.5093820760479498E-2</v>
      </c>
      <c r="AL77" s="101">
        <v>2.6040671217327047E-2</v>
      </c>
      <c r="AM77" s="101">
        <v>2.6648272578788438E-2</v>
      </c>
      <c r="AN77" s="101">
        <v>2.4738718112982276E-2</v>
      </c>
      <c r="AO77" s="101">
        <v>2.5328756488054341E-2</v>
      </c>
      <c r="AP77" s="101">
        <v>2.5675769766058235E-2</v>
      </c>
      <c r="AQ77" s="101">
        <v>2.6037025249125687E-2</v>
      </c>
      <c r="AR77" s="101">
        <v>2.5422423228294775E-2</v>
      </c>
      <c r="AS77" s="101">
        <v>2.5201009822098313E-2</v>
      </c>
      <c r="AT77" s="101">
        <v>2.4740340532687914E-2</v>
      </c>
      <c r="AU77" s="101">
        <v>2.4120942362091859E-2</v>
      </c>
      <c r="AV77" s="101">
        <v>2.3700440071826121E-2</v>
      </c>
      <c r="AW77" s="101">
        <v>2.334209090262691E-2</v>
      </c>
      <c r="AX77" s="101">
        <v>2.2407301234698366E-2</v>
      </c>
      <c r="AY77" s="101">
        <v>2.2550078864605475E-2</v>
      </c>
      <c r="AZ77" s="101">
        <v>2.1758780966880463E-2</v>
      </c>
      <c r="BA77" s="101">
        <v>2.1495196193368139E-2</v>
      </c>
      <c r="BB77" s="101">
        <v>2.0806853843610564E-2</v>
      </c>
      <c r="BC77" s="73">
        <v>1.4741883333200525E-2</v>
      </c>
      <c r="BD77" s="73">
        <v>1.2659785393131107E-2</v>
      </c>
      <c r="BE77" s="73">
        <v>1.3819074783969416E-2</v>
      </c>
      <c r="BF77" s="73">
        <v>1.5265267866879942E-2</v>
      </c>
      <c r="BG77" s="73">
        <v>1.5249699584855603E-2</v>
      </c>
      <c r="BH77" s="73">
        <v>1.4927850082437331E-2</v>
      </c>
      <c r="BI77" s="73">
        <v>1.3944025184256009E-2</v>
      </c>
      <c r="BJ77" s="73">
        <v>1.3941312912636238E-2</v>
      </c>
      <c r="BK77" s="73">
        <v>1.3173881616136227E-2</v>
      </c>
      <c r="BL77" s="73"/>
      <c r="BM77" s="73"/>
      <c r="BN77" s="73"/>
    </row>
    <row r="78" spans="1:66" ht="21">
      <c r="A78" s="27" t="s">
        <v>49</v>
      </c>
      <c r="B78" s="94">
        <v>5.3200920403185213E-2</v>
      </c>
      <c r="C78" s="94">
        <v>5.5184188640432001E-2</v>
      </c>
      <c r="D78" s="110">
        <v>5.1240992569441465E-2</v>
      </c>
      <c r="E78" s="110">
        <v>5.1560668387514705E-2</v>
      </c>
      <c r="F78" s="110">
        <v>4.9073637499224554E-2</v>
      </c>
      <c r="G78" s="101">
        <v>4.9787091377910403E-2</v>
      </c>
      <c r="H78" s="101">
        <v>4.95080391231245E-2</v>
      </c>
      <c r="I78" s="101">
        <v>5.0344312519589929E-2</v>
      </c>
      <c r="J78" s="101">
        <v>6.9249782025893908E-2</v>
      </c>
      <c r="K78" s="101">
        <v>7.2112957380730661E-2</v>
      </c>
      <c r="L78" s="101">
        <v>7.1539702168156374E-2</v>
      </c>
      <c r="M78" s="101">
        <v>7.0960960218692845E-2</v>
      </c>
      <c r="N78" s="101">
        <v>7.160905745856104E-2</v>
      </c>
      <c r="O78" s="101">
        <v>7.299532371314052E-2</v>
      </c>
      <c r="P78" s="101">
        <v>7.205933818455014E-2</v>
      </c>
      <c r="Q78" s="101">
        <v>7.1848603479724854E-2</v>
      </c>
      <c r="R78" s="101">
        <v>7.206332422461155E-2</v>
      </c>
      <c r="S78" s="101">
        <v>6.5376197413655579E-2</v>
      </c>
      <c r="T78" s="101">
        <v>6.8832155001414305E-2</v>
      </c>
      <c r="U78" s="101">
        <v>4.8113619182089722E-2</v>
      </c>
      <c r="V78" s="101">
        <v>4.6125630148029326E-2</v>
      </c>
      <c r="W78" s="101">
        <v>6.6763037212368481E-2</v>
      </c>
      <c r="X78" s="101">
        <v>6.5324907245550415E-2</v>
      </c>
      <c r="Y78" s="101">
        <v>6.6785287313879463E-2</v>
      </c>
      <c r="Z78" s="101">
        <v>6.9563763661073391E-2</v>
      </c>
      <c r="AA78" s="101">
        <v>7.0218436800262865E-2</v>
      </c>
      <c r="AB78" s="101">
        <v>7.2884891708091745E-2</v>
      </c>
      <c r="AC78" s="101">
        <v>7.3430378475842231E-2</v>
      </c>
      <c r="AD78" s="101">
        <v>7.4787081980466616E-2</v>
      </c>
      <c r="AE78" s="101">
        <v>7.4048548003752448E-2</v>
      </c>
      <c r="AF78" s="101">
        <v>7.5357588373101816E-2</v>
      </c>
      <c r="AG78" s="101">
        <v>8.5709630939017248E-2</v>
      </c>
      <c r="AH78" s="101">
        <v>8.4830340732774179E-2</v>
      </c>
      <c r="AI78" s="101">
        <v>8.828638452956207E-2</v>
      </c>
      <c r="AJ78" s="101">
        <v>8.8915941670299939E-2</v>
      </c>
      <c r="AK78" s="101">
        <v>8.8584215759464152E-2</v>
      </c>
      <c r="AL78" s="101">
        <v>9.098812469325028E-2</v>
      </c>
      <c r="AM78" s="101">
        <v>9.0207608133985012E-2</v>
      </c>
      <c r="AN78" s="101">
        <v>8.8829239312196648E-2</v>
      </c>
      <c r="AO78" s="101">
        <v>8.7784089325923714E-2</v>
      </c>
      <c r="AP78" s="101">
        <v>8.8124947184699848E-2</v>
      </c>
      <c r="AQ78" s="101">
        <v>7.8547098880916447E-2</v>
      </c>
      <c r="AR78" s="101">
        <v>7.7092472565202685E-2</v>
      </c>
      <c r="AS78" s="101">
        <v>7.5795524021002106E-2</v>
      </c>
      <c r="AT78" s="101">
        <v>7.4790888430073338E-2</v>
      </c>
      <c r="AU78" s="101">
        <v>7.4596108589103136E-2</v>
      </c>
      <c r="AV78" s="101">
        <v>6.8835401273227514E-2</v>
      </c>
      <c r="AW78" s="101">
        <v>7.076623090987462E-2</v>
      </c>
      <c r="AX78" s="101">
        <v>6.8041062809345174E-2</v>
      </c>
      <c r="AY78" s="101">
        <v>6.6403593437624725E-2</v>
      </c>
      <c r="AZ78" s="101">
        <v>6.5347654822681386E-2</v>
      </c>
      <c r="BA78" s="101">
        <v>6.5666028757897815E-2</v>
      </c>
      <c r="BB78" s="101">
        <v>6.3333623347161111E-2</v>
      </c>
      <c r="BC78" s="73">
        <v>9.2506030185195667E-2</v>
      </c>
      <c r="BD78" s="73">
        <v>9.1061148726075972E-2</v>
      </c>
      <c r="BE78" s="73">
        <v>8.7720682375416303E-2</v>
      </c>
      <c r="BF78" s="73">
        <v>8.7057357062506877E-2</v>
      </c>
      <c r="BG78" s="73">
        <v>8.7263410152923326E-2</v>
      </c>
      <c r="BH78" s="73">
        <v>8.4690749132193474E-2</v>
      </c>
      <c r="BI78" s="73">
        <v>1.5447485458192646E-2</v>
      </c>
      <c r="BJ78" s="73">
        <v>1.6660849624388414E-2</v>
      </c>
      <c r="BK78" s="73">
        <v>9.3124611537970248E-2</v>
      </c>
      <c r="BL78" s="73"/>
      <c r="BM78" s="73"/>
      <c r="BN78" s="73"/>
    </row>
    <row r="79" spans="1:66" ht="21">
      <c r="A79" s="28" t="s">
        <v>81</v>
      </c>
      <c r="B79" s="103">
        <v>2.2985165959326969E-3</v>
      </c>
      <c r="C79" s="103">
        <v>2.4069085383842119E-3</v>
      </c>
      <c r="D79" s="103">
        <v>2.028926460432269E-3</v>
      </c>
      <c r="E79" s="103">
        <v>1.9633764747382285E-3</v>
      </c>
      <c r="F79" s="103">
        <v>1.4260773857914476E-3</v>
      </c>
      <c r="G79" s="104">
        <v>1.3149587332314657E-3</v>
      </c>
      <c r="H79" s="104">
        <v>1.2707843219389187E-3</v>
      </c>
      <c r="I79" s="104">
        <v>1.2065639905545484E-3</v>
      </c>
      <c r="J79" s="104">
        <v>3.20422891131961E-3</v>
      </c>
      <c r="K79" s="104">
        <v>2.3087572202426273E-3</v>
      </c>
      <c r="L79" s="104">
        <v>8.431182225929439E-3</v>
      </c>
      <c r="M79" s="104">
        <v>8.7782994579805023E-3</v>
      </c>
      <c r="N79" s="105">
        <v>6.5391968288932914E-3</v>
      </c>
      <c r="O79" s="105">
        <v>1.4057135610748185E-2</v>
      </c>
      <c r="P79" s="105">
        <v>1.1160421559101101E-2</v>
      </c>
      <c r="Q79" s="105">
        <v>1.3333542528468344E-2</v>
      </c>
      <c r="R79" s="105">
        <v>1.3127523265190125E-2</v>
      </c>
      <c r="S79" s="105">
        <v>6.3907228414732632E-3</v>
      </c>
      <c r="T79" s="105">
        <v>1.5481830269384119E-2</v>
      </c>
      <c r="U79" s="105">
        <v>9.9033781831968648E-3</v>
      </c>
      <c r="V79" s="105">
        <v>3.0761259140114249E-2</v>
      </c>
      <c r="W79" s="105">
        <v>2.8242673236775685E-2</v>
      </c>
      <c r="X79" s="105">
        <v>2.9967777985639089E-2</v>
      </c>
      <c r="Y79" s="100">
        <v>2.4574163300606716E-2</v>
      </c>
      <c r="Z79" s="100">
        <v>2.4712819260871897E-2</v>
      </c>
      <c r="AA79" s="100">
        <v>2.3038884512269237E-2</v>
      </c>
      <c r="AB79" s="106">
        <v>2.1359248611735691E-2</v>
      </c>
      <c r="AC79" s="122">
        <v>2.1194855322454253E-2</v>
      </c>
      <c r="AD79" s="131">
        <v>2.0762061450446644E-2</v>
      </c>
      <c r="AE79" s="135">
        <v>2.058756604894248E-2</v>
      </c>
      <c r="AF79" s="146">
        <v>2.004343525727946E-2</v>
      </c>
      <c r="AG79" s="150">
        <v>1.892333330897145E-2</v>
      </c>
      <c r="AH79" s="158">
        <v>1.8707515017528733E-2</v>
      </c>
      <c r="AI79" s="162">
        <v>1.81176835161748E-2</v>
      </c>
      <c r="AJ79" s="162">
        <v>1.771310947701411E-2</v>
      </c>
      <c r="AK79" s="162">
        <v>1.6805591213113601E-2</v>
      </c>
      <c r="AL79" s="162">
        <v>1.5117242352639219E-2</v>
      </c>
      <c r="AM79" s="168">
        <v>4.8710241227727848E-3</v>
      </c>
      <c r="AN79" s="168">
        <v>4.2109958458870804E-3</v>
      </c>
      <c r="AO79" s="176">
        <v>1.0370440056817906E-2</v>
      </c>
      <c r="AP79" s="168">
        <v>1.9696781882952777E-3</v>
      </c>
      <c r="AQ79" s="186">
        <v>1.1888015470467301E-3</v>
      </c>
      <c r="AR79" s="190">
        <v>1.2468988985000298E-3</v>
      </c>
      <c r="AS79" s="190">
        <v>1.3990471647860169E-3</v>
      </c>
      <c r="AT79" s="186">
        <v>8.7485568638241543E-4</v>
      </c>
      <c r="AU79" s="198">
        <v>9.0674517522280234E-4</v>
      </c>
      <c r="AV79" s="209">
        <v>1.3644437171249706E-3</v>
      </c>
      <c r="AW79" s="201">
        <v>1.0254177458483122E-3</v>
      </c>
      <c r="AX79" s="217">
        <v>1.1125557350498995E-3</v>
      </c>
      <c r="AY79" s="222">
        <v>1.7926200218520486E-3</v>
      </c>
      <c r="AZ79" s="222">
        <v>1.8706584663767652E-3</v>
      </c>
      <c r="BA79" s="222">
        <v>1.9200462291343464E-3</v>
      </c>
      <c r="BB79" s="222">
        <v>3.7329782080738364E-3</v>
      </c>
      <c r="BC79" s="242">
        <v>1.0562053147728265E-2</v>
      </c>
      <c r="BD79" s="242">
        <v>1.0611555232875077E-2</v>
      </c>
      <c r="BE79" s="265">
        <v>8.5370513517405173E-3</v>
      </c>
      <c r="BF79" s="263">
        <v>7.7173546015367822E-3</v>
      </c>
      <c r="BG79" s="267">
        <v>7.3278285793404903E-3</v>
      </c>
      <c r="BH79" s="267">
        <v>7.4985398422837361E-3</v>
      </c>
      <c r="BI79" s="267">
        <v>1.2853952440997881E-3</v>
      </c>
      <c r="BJ79" s="267">
        <v>1.2983249912373938E-3</v>
      </c>
      <c r="BK79" s="278">
        <v>1.2736230219197882E-3</v>
      </c>
      <c r="BL79" s="278"/>
      <c r="BM79" s="278"/>
      <c r="BN79" s="278"/>
    </row>
    <row r="80" spans="1:66" s="83" customFormat="1" ht="21">
      <c r="A80" s="97" t="s">
        <v>94</v>
      </c>
      <c r="B80" s="84">
        <v>1.0000000000005087</v>
      </c>
      <c r="C80" s="84">
        <v>1.0000000000005791</v>
      </c>
      <c r="D80" s="84">
        <v>0.99999999999999978</v>
      </c>
      <c r="E80" s="84">
        <v>1</v>
      </c>
      <c r="F80" s="84">
        <v>1</v>
      </c>
      <c r="G80" s="84">
        <v>1.0000000000000002</v>
      </c>
      <c r="H80" s="84">
        <v>1</v>
      </c>
      <c r="I80" s="84">
        <v>0.99999999999999989</v>
      </c>
      <c r="J80" s="85">
        <v>0.999999999999999</v>
      </c>
      <c r="K80" s="85">
        <v>0.99999999999999989</v>
      </c>
      <c r="L80" s="85">
        <v>1</v>
      </c>
      <c r="M80" s="85">
        <v>0.99999999999999989</v>
      </c>
      <c r="N80" s="85">
        <v>0.99999999999999989</v>
      </c>
      <c r="O80" s="85">
        <v>1.0000000000000004</v>
      </c>
      <c r="P80" s="85">
        <v>0.99999999999999989</v>
      </c>
      <c r="Q80" s="85">
        <v>1.0000000000000002</v>
      </c>
      <c r="R80" s="85">
        <v>1</v>
      </c>
      <c r="S80" s="85">
        <v>1</v>
      </c>
      <c r="T80" s="85">
        <v>0.99999999999999989</v>
      </c>
      <c r="U80" s="85">
        <v>0.99999999999999956</v>
      </c>
      <c r="V80" s="85">
        <v>0.99999999999999967</v>
      </c>
      <c r="W80" s="85">
        <v>1.0000000000000002</v>
      </c>
      <c r="X80" s="85">
        <v>0.99999999999999989</v>
      </c>
      <c r="Y80" s="85">
        <v>1.0000000000000004</v>
      </c>
      <c r="Z80" s="85">
        <v>1.0000000000000002</v>
      </c>
      <c r="AA80" s="85">
        <v>0.99999999999999989</v>
      </c>
      <c r="AB80" s="85">
        <v>1</v>
      </c>
      <c r="AC80" s="85">
        <v>1</v>
      </c>
      <c r="AD80" s="85">
        <v>1</v>
      </c>
      <c r="AE80" s="85">
        <v>1</v>
      </c>
      <c r="AF80" s="85">
        <v>1</v>
      </c>
      <c r="AG80" s="85">
        <v>0.99999999999999989</v>
      </c>
      <c r="AH80" s="85">
        <v>0.99999999999999978</v>
      </c>
      <c r="AI80" s="85">
        <v>1</v>
      </c>
      <c r="AJ80" s="85">
        <v>0.99999999999999989</v>
      </c>
      <c r="AK80" s="85">
        <v>1</v>
      </c>
      <c r="AL80" s="85">
        <v>1</v>
      </c>
      <c r="AM80" s="85">
        <v>1.0000000000000004</v>
      </c>
      <c r="AN80" s="85">
        <v>0.99999999999999978</v>
      </c>
      <c r="AO80" s="85">
        <v>1.0000000000000002</v>
      </c>
      <c r="AP80" s="85">
        <v>1.0000000000000002</v>
      </c>
      <c r="AQ80" s="85">
        <v>1</v>
      </c>
      <c r="AR80" s="85">
        <v>0.99999999999999967</v>
      </c>
      <c r="AS80" s="85">
        <v>1</v>
      </c>
      <c r="AT80" s="85">
        <v>1</v>
      </c>
      <c r="AU80" s="85">
        <v>0.99999999999999989</v>
      </c>
      <c r="AV80" s="85">
        <v>1.0000000000000002</v>
      </c>
      <c r="AW80" s="85">
        <v>1.0000000000000004</v>
      </c>
      <c r="AX80" s="85">
        <v>1.0000000000000004</v>
      </c>
      <c r="AY80" s="85">
        <v>0.99999999999999956</v>
      </c>
      <c r="AZ80" s="85">
        <v>0.99999999999999967</v>
      </c>
      <c r="BA80" s="85">
        <v>0.99999999999999978</v>
      </c>
      <c r="BB80" s="85">
        <v>1</v>
      </c>
      <c r="BC80" s="85">
        <v>1</v>
      </c>
      <c r="BD80" s="85">
        <v>0.99999999999999989</v>
      </c>
      <c r="BE80" s="85">
        <v>1.0000000000000002</v>
      </c>
      <c r="BF80" s="85">
        <v>0.99999999999999989</v>
      </c>
      <c r="BG80" s="85">
        <v>1</v>
      </c>
      <c r="BH80" s="85">
        <v>1</v>
      </c>
      <c r="BI80" s="85">
        <v>1</v>
      </c>
      <c r="BJ80" s="85">
        <v>1</v>
      </c>
      <c r="BK80" s="85">
        <f>+SUM(BK62:BK79)</f>
        <v>0.99999999999999956</v>
      </c>
      <c r="BL80" s="85"/>
      <c r="BM80" s="85"/>
      <c r="BN80" s="85"/>
    </row>
    <row r="81" spans="1:66" ht="21">
      <c r="A81" s="111"/>
      <c r="B81" s="112"/>
      <c r="C81" s="112"/>
      <c r="D81" s="112"/>
      <c r="E81" s="112"/>
      <c r="F81" s="112"/>
      <c r="G81" s="113"/>
      <c r="H81" s="113"/>
      <c r="I81" s="113"/>
      <c r="J81" s="113"/>
      <c r="K81" s="113"/>
      <c r="L81" s="114"/>
      <c r="M81" s="114"/>
      <c r="N81" s="114"/>
      <c r="O81" s="114"/>
      <c r="P81" s="114"/>
      <c r="Q81" s="114"/>
      <c r="R81" s="114"/>
      <c r="S81" s="114"/>
      <c r="T81" s="114"/>
      <c r="U81" s="114"/>
      <c r="V81" s="114"/>
      <c r="W81" s="61"/>
      <c r="X81" s="61"/>
      <c r="Y81" s="61"/>
      <c r="Z81" s="61"/>
      <c r="AA81" s="61"/>
    </row>
    <row r="82" spans="1:66" ht="21.75" thickBot="1">
      <c r="A82" s="111"/>
      <c r="B82" s="112"/>
      <c r="C82" s="112"/>
      <c r="D82" s="112"/>
      <c r="E82" s="112"/>
      <c r="F82" s="112"/>
      <c r="G82" s="113"/>
      <c r="H82" s="113"/>
      <c r="I82" s="113"/>
      <c r="J82" s="113"/>
      <c r="K82" s="113"/>
      <c r="L82" s="114"/>
      <c r="M82" s="114"/>
      <c r="N82" s="114"/>
      <c r="O82" s="114"/>
      <c r="P82" s="114"/>
      <c r="Q82" s="114"/>
      <c r="R82" s="114"/>
      <c r="S82" s="114"/>
      <c r="T82" s="114"/>
      <c r="U82" s="114"/>
      <c r="V82" s="114"/>
      <c r="W82" s="61"/>
      <c r="X82" s="61"/>
      <c r="Y82" s="61"/>
      <c r="Z82" s="61"/>
      <c r="AA82" s="61"/>
    </row>
    <row r="83" spans="1:66" ht="21.75" thickBot="1">
      <c r="B83" s="31">
        <v>2007</v>
      </c>
      <c r="C83" s="298">
        <v>2008</v>
      </c>
      <c r="D83" s="298"/>
      <c r="E83" s="298"/>
      <c r="F83" s="298"/>
      <c r="G83" s="298">
        <v>2009</v>
      </c>
      <c r="H83" s="298"/>
      <c r="I83" s="298"/>
      <c r="J83" s="298"/>
      <c r="K83" s="298">
        <v>2010</v>
      </c>
      <c r="L83" s="298"/>
      <c r="M83" s="298"/>
      <c r="N83" s="298"/>
      <c r="O83" s="298">
        <v>2011</v>
      </c>
      <c r="P83" s="298"/>
      <c r="Q83" s="298"/>
      <c r="R83" s="298"/>
      <c r="S83" s="296">
        <v>2012</v>
      </c>
      <c r="T83" s="297"/>
      <c r="U83" s="297"/>
      <c r="V83" s="297"/>
      <c r="W83" s="296">
        <v>2013</v>
      </c>
      <c r="X83" s="297"/>
      <c r="Y83" s="297"/>
      <c r="Z83" s="297"/>
      <c r="AA83" s="296">
        <v>2014</v>
      </c>
      <c r="AB83" s="297"/>
      <c r="AC83" s="297"/>
      <c r="AD83" s="297"/>
      <c r="AE83" s="299">
        <v>2015</v>
      </c>
      <c r="AF83" s="300"/>
      <c r="AG83" s="300"/>
      <c r="AH83" s="300"/>
      <c r="AI83" s="299">
        <v>2016</v>
      </c>
      <c r="AJ83" s="300"/>
      <c r="AK83" s="300"/>
      <c r="AL83" s="300"/>
      <c r="AM83" s="299">
        <v>2017</v>
      </c>
      <c r="AN83" s="300"/>
      <c r="AO83" s="300"/>
      <c r="AP83" s="300"/>
      <c r="AQ83" s="299">
        <v>2018</v>
      </c>
      <c r="AR83" s="300"/>
      <c r="AS83" s="300"/>
      <c r="AT83" s="300"/>
      <c r="AU83" s="296">
        <v>2019</v>
      </c>
      <c r="AV83" s="297"/>
      <c r="AW83" s="297"/>
      <c r="AX83" s="211"/>
      <c r="AY83" s="296">
        <v>2020</v>
      </c>
      <c r="AZ83" s="297"/>
      <c r="BA83" s="297"/>
      <c r="BB83" s="297"/>
      <c r="BC83" s="296">
        <v>2021</v>
      </c>
      <c r="BD83" s="310"/>
      <c r="BE83" s="310"/>
      <c r="BF83" s="310"/>
      <c r="BG83" s="296">
        <v>2022</v>
      </c>
      <c r="BH83" s="310"/>
      <c r="BI83" s="310"/>
      <c r="BJ83" s="310"/>
      <c r="BK83" s="296">
        <v>2023</v>
      </c>
      <c r="BL83" s="310"/>
      <c r="BM83" s="310"/>
      <c r="BN83" s="310"/>
    </row>
    <row r="84" spans="1:66" ht="23.25">
      <c r="A84" s="20" t="s">
        <v>31</v>
      </c>
      <c r="B84" s="19" t="s">
        <v>3</v>
      </c>
      <c r="C84" s="19" t="s">
        <v>0</v>
      </c>
      <c r="D84" s="19" t="s">
        <v>1</v>
      </c>
      <c r="E84" s="19" t="s">
        <v>2</v>
      </c>
      <c r="F84" s="19" t="s">
        <v>3</v>
      </c>
      <c r="G84" s="19" t="s">
        <v>0</v>
      </c>
      <c r="H84" s="19" t="s">
        <v>1</v>
      </c>
      <c r="I84" s="19" t="s">
        <v>2</v>
      </c>
      <c r="J84" s="19" t="s">
        <v>3</v>
      </c>
      <c r="K84" s="19" t="s">
        <v>0</v>
      </c>
      <c r="L84" s="19" t="s">
        <v>1</v>
      </c>
      <c r="M84" s="19" t="s">
        <v>2</v>
      </c>
      <c r="N84" s="19" t="s">
        <v>3</v>
      </c>
      <c r="O84" s="19" t="s">
        <v>0</v>
      </c>
      <c r="P84" s="19" t="s">
        <v>1</v>
      </c>
      <c r="Q84" s="19" t="s">
        <v>2</v>
      </c>
      <c r="R84" s="19" t="s">
        <v>3</v>
      </c>
      <c r="S84" s="19" t="s">
        <v>0</v>
      </c>
      <c r="T84" s="19" t="s">
        <v>1</v>
      </c>
      <c r="U84" s="19" t="s">
        <v>2</v>
      </c>
      <c r="V84" s="19" t="s">
        <v>3</v>
      </c>
      <c r="W84" s="19" t="s">
        <v>0</v>
      </c>
      <c r="X84" s="19" t="s">
        <v>1</v>
      </c>
      <c r="Y84" s="19" t="s">
        <v>2</v>
      </c>
      <c r="Z84" s="19" t="s">
        <v>3</v>
      </c>
      <c r="AA84" s="19" t="s">
        <v>0</v>
      </c>
      <c r="AB84" s="19" t="s">
        <v>1</v>
      </c>
      <c r="AC84" s="19" t="s">
        <v>2</v>
      </c>
      <c r="AD84" s="19" t="s">
        <v>3</v>
      </c>
      <c r="AE84" s="19" t="s">
        <v>0</v>
      </c>
      <c r="AF84" s="19" t="s">
        <v>1</v>
      </c>
      <c r="AG84" s="19" t="s">
        <v>2</v>
      </c>
      <c r="AH84" s="19" t="s">
        <v>3</v>
      </c>
      <c r="AI84" s="19" t="s">
        <v>0</v>
      </c>
      <c r="AJ84" s="19" t="s">
        <v>1</v>
      </c>
      <c r="AK84" s="19" t="s">
        <v>2</v>
      </c>
      <c r="AL84" s="19" t="s">
        <v>3</v>
      </c>
      <c r="AM84" s="19" t="s">
        <v>0</v>
      </c>
      <c r="AN84" s="19" t="s">
        <v>1</v>
      </c>
      <c r="AO84" s="19" t="s">
        <v>2</v>
      </c>
      <c r="AP84" s="19" t="s">
        <v>3</v>
      </c>
      <c r="AQ84" s="19" t="s">
        <v>0</v>
      </c>
      <c r="AR84" s="19" t="s">
        <v>1</v>
      </c>
      <c r="AS84" s="19" t="s">
        <v>2</v>
      </c>
      <c r="AT84" s="19" t="s">
        <v>3</v>
      </c>
      <c r="AU84" s="19" t="s">
        <v>0</v>
      </c>
      <c r="AV84" s="19" t="s">
        <v>1</v>
      </c>
      <c r="AW84" s="19" t="s">
        <v>2</v>
      </c>
      <c r="AX84" s="19" t="s">
        <v>3</v>
      </c>
      <c r="AY84" s="19" t="s">
        <v>0</v>
      </c>
      <c r="AZ84" s="19" t="s">
        <v>1</v>
      </c>
      <c r="BA84" s="19" t="s">
        <v>2</v>
      </c>
      <c r="BB84" s="19" t="s">
        <v>3</v>
      </c>
      <c r="BC84" s="19" t="s">
        <v>0</v>
      </c>
      <c r="BD84" s="19" t="s">
        <v>1</v>
      </c>
      <c r="BE84" s="19" t="s">
        <v>2</v>
      </c>
      <c r="BF84" s="19" t="s">
        <v>3</v>
      </c>
      <c r="BG84" s="19" t="s">
        <v>0</v>
      </c>
      <c r="BH84" s="19" t="s">
        <v>1</v>
      </c>
      <c r="BI84" s="19" t="s">
        <v>102</v>
      </c>
      <c r="BJ84" s="19" t="s">
        <v>103</v>
      </c>
      <c r="BK84" s="19" t="s">
        <v>105</v>
      </c>
      <c r="BL84" s="19"/>
      <c r="BM84" s="19"/>
      <c r="BN84" s="19"/>
    </row>
    <row r="85" spans="1:66">
      <c r="C85" s="22"/>
      <c r="G85" s="46"/>
      <c r="H85" s="53"/>
      <c r="I85" s="53"/>
      <c r="J85" s="53"/>
      <c r="M85" s="18"/>
      <c r="N85" s="18"/>
      <c r="O85" s="18"/>
      <c r="P85" s="18"/>
      <c r="Q85" s="18"/>
      <c r="R85" s="18"/>
      <c r="S85" s="18"/>
      <c r="T85" s="18"/>
    </row>
    <row r="86" spans="1:66" ht="21">
      <c r="A86" s="27" t="s">
        <v>32</v>
      </c>
      <c r="B86" s="94" t="s">
        <v>89</v>
      </c>
      <c r="C86" s="94" t="s">
        <v>89</v>
      </c>
      <c r="D86" s="94" t="s">
        <v>89</v>
      </c>
      <c r="E86" s="94" t="s">
        <v>89</v>
      </c>
      <c r="F86" s="94" t="s">
        <v>89</v>
      </c>
      <c r="G86" s="94" t="s">
        <v>89</v>
      </c>
      <c r="H86" s="94" t="s">
        <v>89</v>
      </c>
      <c r="I86" s="94" t="s">
        <v>89</v>
      </c>
      <c r="J86" s="94" t="s">
        <v>89</v>
      </c>
      <c r="K86" s="94">
        <v>0.11915960561980597</v>
      </c>
      <c r="L86" s="94">
        <v>0.11148386474687019</v>
      </c>
      <c r="M86" s="94">
        <v>0.10288671483564162</v>
      </c>
      <c r="N86" s="94">
        <v>9.2988548612793084E-2</v>
      </c>
      <c r="O86" s="94">
        <v>8.2824438453833568E-2</v>
      </c>
      <c r="P86" s="94">
        <v>7.7271830125138358E-2</v>
      </c>
      <c r="Q86" s="94">
        <v>7.4990535186938989E-2</v>
      </c>
      <c r="R86" s="94">
        <v>7.2985215569600734E-2</v>
      </c>
      <c r="S86" s="94">
        <v>7.3739726297504027E-2</v>
      </c>
      <c r="T86" s="94">
        <v>5.894615975197294E-2</v>
      </c>
      <c r="U86" s="94">
        <v>4.9211948222338861E-2</v>
      </c>
      <c r="V86" s="94">
        <v>4.0360379877785714E-2</v>
      </c>
      <c r="W86" s="94">
        <v>4.2958670311682746E-2</v>
      </c>
      <c r="X86" s="94">
        <v>3.9891158690110846E-2</v>
      </c>
      <c r="Y86" s="94">
        <v>3.8209019399178729E-2</v>
      </c>
      <c r="Z86" s="94">
        <v>3.5113037544309826E-2</v>
      </c>
      <c r="AA86" s="94">
        <v>2.8855923309068374E-2</v>
      </c>
      <c r="AB86" s="95">
        <v>4.3833283954094485E-2</v>
      </c>
      <c r="AC86" s="123">
        <v>4.8096396684395908E-2</v>
      </c>
      <c r="AD86" s="128">
        <v>3.6555753942968103E-2</v>
      </c>
      <c r="AE86" s="136">
        <v>4.6596888409668163E-2</v>
      </c>
      <c r="AF86" s="143">
        <v>5.5119902225946572E-2</v>
      </c>
      <c r="AG86" s="151">
        <v>7.4497427166697494E-2</v>
      </c>
      <c r="AH86" s="155">
        <v>7.9135639103149066E-2</v>
      </c>
      <c r="AI86" s="163">
        <v>0.10165977029058125</v>
      </c>
      <c r="AJ86" s="163">
        <v>0.11784737414923756</v>
      </c>
      <c r="AK86" s="163">
        <v>0.10606296190563839</v>
      </c>
      <c r="AL86" s="163">
        <v>0.11309555468401954</v>
      </c>
      <c r="AM86" s="169">
        <v>0.10832132360042025</v>
      </c>
      <c r="AN86" s="169">
        <v>0.12746601485324532</v>
      </c>
      <c r="AO86" s="173">
        <v>0.12787403652985146</v>
      </c>
      <c r="AP86" s="179">
        <v>0.1261238615003549</v>
      </c>
      <c r="AQ86" s="187">
        <v>0.13323433988148714</v>
      </c>
      <c r="AR86" s="187">
        <v>0.13554112285164452</v>
      </c>
      <c r="AS86" s="187">
        <v>0.14124221350035179</v>
      </c>
      <c r="AT86" s="192">
        <v>0.13254619655030078</v>
      </c>
      <c r="AU86" s="195">
        <v>0.14352508316571422</v>
      </c>
      <c r="AV86" s="207">
        <v>0.15890987029708539</v>
      </c>
      <c r="AW86" s="202">
        <v>0.15324929336977011</v>
      </c>
      <c r="AX86" s="215">
        <v>0.13885569930909905</v>
      </c>
      <c r="AY86" s="220">
        <v>0.13442551511300138</v>
      </c>
      <c r="AZ86" s="220">
        <v>0.10627527879301993</v>
      </c>
      <c r="BA86" s="220">
        <v>0.10188097276687573</v>
      </c>
      <c r="BB86" s="220">
        <v>9.0428034012065533E-2</v>
      </c>
      <c r="BC86" s="72">
        <v>7.6781240852483307E-2</v>
      </c>
      <c r="BD86" s="72">
        <v>7.2594584736715942E-2</v>
      </c>
      <c r="BE86" s="72">
        <v>7.8533714534732638E-2</v>
      </c>
      <c r="BF86" s="72">
        <v>8.1894484410886162E-2</v>
      </c>
      <c r="BG86" s="72">
        <v>8.322815250057039E-2</v>
      </c>
      <c r="BH86" s="72">
        <v>0.10185230723763046</v>
      </c>
      <c r="BI86" s="72">
        <v>0.10511634688949056</v>
      </c>
      <c r="BJ86" s="72">
        <v>0.10831368241369008</v>
      </c>
      <c r="BK86" s="72">
        <v>0.13217931899994628</v>
      </c>
      <c r="BL86" s="72"/>
      <c r="BM86" s="72"/>
      <c r="BN86" s="72"/>
    </row>
    <row r="87" spans="1:66" ht="21">
      <c r="A87" s="27" t="s">
        <v>33</v>
      </c>
      <c r="B87" s="94" t="s">
        <v>89</v>
      </c>
      <c r="C87" s="94" t="s">
        <v>89</v>
      </c>
      <c r="D87" s="94" t="s">
        <v>89</v>
      </c>
      <c r="E87" s="94" t="s">
        <v>89</v>
      </c>
      <c r="F87" s="94" t="s">
        <v>89</v>
      </c>
      <c r="G87" s="94" t="s">
        <v>89</v>
      </c>
      <c r="H87" s="94" t="s">
        <v>89</v>
      </c>
      <c r="I87" s="94" t="s">
        <v>89</v>
      </c>
      <c r="J87" s="94" t="s">
        <v>89</v>
      </c>
      <c r="K87" s="94">
        <v>0.16032695896073529</v>
      </c>
      <c r="L87" s="94">
        <v>0.14823106405130582</v>
      </c>
      <c r="M87" s="94">
        <v>0.1478411636963875</v>
      </c>
      <c r="N87" s="94">
        <v>0.13410380714685982</v>
      </c>
      <c r="O87" s="94">
        <v>0.11321784774772463</v>
      </c>
      <c r="P87" s="94">
        <v>0.11001001995771222</v>
      </c>
      <c r="Q87" s="94">
        <v>9.9833603137992485E-2</v>
      </c>
      <c r="R87" s="94">
        <v>9.2451211620112383E-2</v>
      </c>
      <c r="S87" s="94">
        <v>9.0839068632218523E-2</v>
      </c>
      <c r="T87" s="94">
        <v>9.0696779267639679E-2</v>
      </c>
      <c r="U87" s="94">
        <v>7.7866042260077498E-2</v>
      </c>
      <c r="V87" s="94">
        <v>7.724666512854457E-2</v>
      </c>
      <c r="W87" s="94">
        <v>7.2478414475135783E-2</v>
      </c>
      <c r="X87" s="94">
        <v>6.1353951549144303E-2</v>
      </c>
      <c r="Y87" s="94">
        <v>5.2008113435512766E-2</v>
      </c>
      <c r="Z87" s="94">
        <v>4.6106911346775879E-2</v>
      </c>
      <c r="AA87" s="94">
        <v>4.9158933317972713E-2</v>
      </c>
      <c r="AB87" s="95">
        <v>4.6755293044416175E-2</v>
      </c>
      <c r="AC87" s="123">
        <v>4.5449439205798546E-2</v>
      </c>
      <c r="AD87" s="128">
        <v>6.0540071392075574E-2</v>
      </c>
      <c r="AE87" s="136">
        <v>4.7621719348746677E-2</v>
      </c>
      <c r="AF87" s="143">
        <v>4.6352183106785905E-2</v>
      </c>
      <c r="AG87" s="151">
        <v>3.3506491321024054E-2</v>
      </c>
      <c r="AH87" s="155">
        <v>4.3087669841095182E-2</v>
      </c>
      <c r="AI87" s="163">
        <v>5.3397824671567992E-2</v>
      </c>
      <c r="AJ87" s="163">
        <v>6.0573198555539796E-2</v>
      </c>
      <c r="AK87" s="163">
        <v>8.9271856164265528E-2</v>
      </c>
      <c r="AL87" s="163">
        <v>9.7483532945746298E-2</v>
      </c>
      <c r="AM87" s="169">
        <v>0.11189517460412335</v>
      </c>
      <c r="AN87" s="169">
        <v>0.12049385869766015</v>
      </c>
      <c r="AO87" s="173">
        <v>0.11866240738805126</v>
      </c>
      <c r="AP87" s="179">
        <v>0.12963883744183499</v>
      </c>
      <c r="AQ87" s="187">
        <v>0.12634606041296162</v>
      </c>
      <c r="AR87" s="187">
        <v>0.12029166741852933</v>
      </c>
      <c r="AS87" s="187">
        <v>0.1289167429767826</v>
      </c>
      <c r="AT87" s="192">
        <v>0.1266982822703181</v>
      </c>
      <c r="AU87" s="195">
        <v>0.13219375434054864</v>
      </c>
      <c r="AV87" s="207">
        <v>0.13381910359712224</v>
      </c>
      <c r="AW87" s="202">
        <v>0.13639702808715309</v>
      </c>
      <c r="AX87" s="215">
        <v>0.13843054524906986</v>
      </c>
      <c r="AY87" s="220">
        <v>0.14007313398946816</v>
      </c>
      <c r="AZ87" s="220">
        <v>0.15893743951344957</v>
      </c>
      <c r="BA87" s="220">
        <v>0.15103912260639343</v>
      </c>
      <c r="BB87" s="220">
        <v>0.14752370692603556</v>
      </c>
      <c r="BC87" s="72">
        <v>0.1463073493870255</v>
      </c>
      <c r="BD87" s="72">
        <v>0.12849736959998329</v>
      </c>
      <c r="BE87" s="72">
        <v>0.11665256732173536</v>
      </c>
      <c r="BF87" s="72">
        <v>9.699207044596192E-2</v>
      </c>
      <c r="BG87" s="72">
        <v>8.9119047659637726E-2</v>
      </c>
      <c r="BH87" s="72">
        <v>8.3612034518514067E-2</v>
      </c>
      <c r="BI87" s="72">
        <v>6.7850695198899552E-2</v>
      </c>
      <c r="BJ87" s="72">
        <v>7.3762292598163928E-2</v>
      </c>
      <c r="BK87" s="72">
        <v>6.1904091384030677E-2</v>
      </c>
      <c r="BL87" s="72"/>
      <c r="BM87" s="72"/>
      <c r="BN87" s="72"/>
    </row>
    <row r="88" spans="1:66" ht="21">
      <c r="A88" s="27" t="s">
        <v>34</v>
      </c>
      <c r="B88" s="94" t="s">
        <v>89</v>
      </c>
      <c r="C88" s="94" t="s">
        <v>89</v>
      </c>
      <c r="D88" s="94" t="s">
        <v>89</v>
      </c>
      <c r="E88" s="94" t="s">
        <v>89</v>
      </c>
      <c r="F88" s="94" t="s">
        <v>89</v>
      </c>
      <c r="G88" s="94" t="s">
        <v>89</v>
      </c>
      <c r="H88" s="94" t="s">
        <v>89</v>
      </c>
      <c r="I88" s="94" t="s">
        <v>89</v>
      </c>
      <c r="J88" s="94" t="s">
        <v>89</v>
      </c>
      <c r="K88" s="94">
        <v>0.22509221821505732</v>
      </c>
      <c r="L88" s="94">
        <v>0.2023962282367037</v>
      </c>
      <c r="M88" s="94">
        <v>0.18317733363043739</v>
      </c>
      <c r="N88" s="94">
        <v>0.16985257126449432</v>
      </c>
      <c r="O88" s="94">
        <v>0.13472291132341388</v>
      </c>
      <c r="P88" s="94">
        <v>0.11440056546421491</v>
      </c>
      <c r="Q88" s="94">
        <v>0.1157263128110662</v>
      </c>
      <c r="R88" s="94">
        <v>0.11799904768410664</v>
      </c>
      <c r="S88" s="94">
        <v>0.11240032273037845</v>
      </c>
      <c r="T88" s="94">
        <v>0.10800431117524047</v>
      </c>
      <c r="U88" s="94">
        <v>9.3828030764611312E-2</v>
      </c>
      <c r="V88" s="94">
        <v>8.1486744816391538E-2</v>
      </c>
      <c r="W88" s="94">
        <v>7.791854191992259E-2</v>
      </c>
      <c r="X88" s="94">
        <v>7.4455599600774039E-2</v>
      </c>
      <c r="Y88" s="94">
        <v>7.8563600766326902E-2</v>
      </c>
      <c r="Z88" s="94">
        <v>7.8033386476030128E-2</v>
      </c>
      <c r="AA88" s="94">
        <v>7.3470503622376768E-2</v>
      </c>
      <c r="AB88" s="95">
        <v>6.0462907900278334E-2</v>
      </c>
      <c r="AC88" s="123">
        <v>5.1605684993414974E-2</v>
      </c>
      <c r="AD88" s="128">
        <v>4.8165731977087754E-2</v>
      </c>
      <c r="AE88" s="136">
        <v>5.1271345173563437E-2</v>
      </c>
      <c r="AF88" s="143">
        <v>4.8429994111497315E-2</v>
      </c>
      <c r="AG88" s="151">
        <v>3.6295818218058697E-2</v>
      </c>
      <c r="AH88" s="155">
        <v>3.4148298539775461E-2</v>
      </c>
      <c r="AI88" s="163">
        <v>3.0647308085272985E-2</v>
      </c>
      <c r="AJ88" s="163">
        <v>2.9785397265872857E-2</v>
      </c>
      <c r="AK88" s="163">
        <v>3.2407169410319944E-2</v>
      </c>
      <c r="AL88" s="163">
        <v>3.9449123962372108E-2</v>
      </c>
      <c r="AM88" s="169">
        <v>4.8869924764139802E-2</v>
      </c>
      <c r="AN88" s="169">
        <v>6.0631906640431797E-2</v>
      </c>
      <c r="AO88" s="173">
        <v>7.5663907982007866E-2</v>
      </c>
      <c r="AP88" s="179">
        <v>8.7003683193376688E-2</v>
      </c>
      <c r="AQ88" s="187">
        <v>8.590747918669242E-2</v>
      </c>
      <c r="AR88" s="187">
        <v>9.6803226469733203E-2</v>
      </c>
      <c r="AS88" s="187">
        <v>0.10256574577435898</v>
      </c>
      <c r="AT88" s="192">
        <v>0.11374678770462146</v>
      </c>
      <c r="AU88" s="195">
        <v>0.10998493406047283</v>
      </c>
      <c r="AV88" s="207">
        <v>0.10531063058361945</v>
      </c>
      <c r="AW88" s="202">
        <v>0.12014939457692204</v>
      </c>
      <c r="AX88" s="215">
        <v>0.12545631044879457</v>
      </c>
      <c r="AY88" s="220">
        <v>0.13717422824699321</v>
      </c>
      <c r="AZ88" s="220">
        <v>0.13094004780464188</v>
      </c>
      <c r="BA88" s="220">
        <v>0.12692414999021082</v>
      </c>
      <c r="BB88" s="220">
        <v>0.12560793569382758</v>
      </c>
      <c r="BC88" s="72">
        <v>0.11519092985543725</v>
      </c>
      <c r="BD88" s="72">
        <v>0.13202647231573045</v>
      </c>
      <c r="BE88" s="72">
        <v>0.13447703713751658</v>
      </c>
      <c r="BF88" s="72">
        <v>0.13934726285839114</v>
      </c>
      <c r="BG88" s="72">
        <v>0.13534127700399753</v>
      </c>
      <c r="BH88" s="72">
        <v>0.11333208542722346</v>
      </c>
      <c r="BI88" s="72">
        <v>7.8753409668048405E-2</v>
      </c>
      <c r="BJ88" s="72">
        <v>6.2589597956186391E-2</v>
      </c>
      <c r="BK88" s="72">
        <v>6.1673862442123646E-2</v>
      </c>
      <c r="BL88" s="72"/>
      <c r="BM88" s="72"/>
      <c r="BN88" s="72"/>
    </row>
    <row r="89" spans="1:66" ht="21">
      <c r="A89" s="27" t="s">
        <v>35</v>
      </c>
      <c r="B89" s="94" t="s">
        <v>89</v>
      </c>
      <c r="C89" s="94" t="s">
        <v>89</v>
      </c>
      <c r="D89" s="94" t="s">
        <v>89</v>
      </c>
      <c r="E89" s="94" t="s">
        <v>89</v>
      </c>
      <c r="F89" s="94" t="s">
        <v>89</v>
      </c>
      <c r="G89" s="94" t="s">
        <v>89</v>
      </c>
      <c r="H89" s="94" t="s">
        <v>89</v>
      </c>
      <c r="I89" s="94" t="s">
        <v>89</v>
      </c>
      <c r="J89" s="94" t="s">
        <v>89</v>
      </c>
      <c r="K89" s="94">
        <v>0.35950152675318803</v>
      </c>
      <c r="L89" s="94">
        <v>0.37755112876817432</v>
      </c>
      <c r="M89" s="94">
        <v>0.38399710118211872</v>
      </c>
      <c r="N89" s="94">
        <v>0.39475284633939955</v>
      </c>
      <c r="O89" s="94">
        <v>0.42290690562262817</v>
      </c>
      <c r="P89" s="94">
        <v>0.40852973783251817</v>
      </c>
      <c r="Q89" s="94">
        <v>0.37949633694965845</v>
      </c>
      <c r="R89" s="94">
        <v>0.340395295955636</v>
      </c>
      <c r="S89" s="94">
        <v>0.30488608381352894</v>
      </c>
      <c r="T89" s="94">
        <v>0.28111829037817943</v>
      </c>
      <c r="U89" s="94">
        <v>0.26599630101557686</v>
      </c>
      <c r="V89" s="94">
        <v>0.24882180173872079</v>
      </c>
      <c r="W89" s="94">
        <v>0.23731043667042273</v>
      </c>
      <c r="X89" s="94">
        <v>0.21965496858593814</v>
      </c>
      <c r="Y89" s="94">
        <v>0.21013228133059456</v>
      </c>
      <c r="Z89" s="94">
        <v>0.20391826482090969</v>
      </c>
      <c r="AA89" s="94">
        <v>0.19427873073016455</v>
      </c>
      <c r="AB89" s="95">
        <v>0.18025970532184599</v>
      </c>
      <c r="AC89" s="123">
        <v>0.17115032376856545</v>
      </c>
      <c r="AD89" s="128">
        <v>0.15400241967792699</v>
      </c>
      <c r="AE89" s="136">
        <v>0.14578331186233401</v>
      </c>
      <c r="AF89" s="143">
        <v>0.13012033309368187</v>
      </c>
      <c r="AG89" s="151">
        <v>0.12203096986802763</v>
      </c>
      <c r="AH89" s="155">
        <v>0.11456366308097403</v>
      </c>
      <c r="AI89" s="163">
        <v>0.10073161708597528</v>
      </c>
      <c r="AJ89" s="163">
        <v>8.5090731144093198E-2</v>
      </c>
      <c r="AK89" s="163">
        <v>7.7351371517446962E-2</v>
      </c>
      <c r="AL89" s="163">
        <v>7.0687269947975043E-2</v>
      </c>
      <c r="AM89" s="169">
        <v>6.1952082280164411E-2</v>
      </c>
      <c r="AN89" s="169">
        <v>6.8859239940609149E-2</v>
      </c>
      <c r="AO89" s="173">
        <v>7.1037284571296877E-2</v>
      </c>
      <c r="AP89" s="179">
        <v>7.1982540737576747E-2</v>
      </c>
      <c r="AQ89" s="187">
        <v>7.0616804689850238E-2</v>
      </c>
      <c r="AR89" s="187">
        <v>8.6668738817422708E-2</v>
      </c>
      <c r="AS89" s="187">
        <v>9.1305498416613881E-2</v>
      </c>
      <c r="AT89" s="192">
        <v>9.5302192508890257E-2</v>
      </c>
      <c r="AU89" s="195">
        <v>0.10620388416398167</v>
      </c>
      <c r="AV89" s="207">
        <v>0.12152534111404026</v>
      </c>
      <c r="AW89" s="202">
        <v>0.12888914176758709</v>
      </c>
      <c r="AX89" s="215">
        <v>0.14229026447485824</v>
      </c>
      <c r="AY89" s="220">
        <v>0.14782098310043343</v>
      </c>
      <c r="AZ89" s="220">
        <v>0.16776511496657603</v>
      </c>
      <c r="BA89" s="220">
        <v>0.18435171037727732</v>
      </c>
      <c r="BB89" s="220">
        <v>0.19636152975686941</v>
      </c>
      <c r="BC89" s="72">
        <v>0.1842492829522748</v>
      </c>
      <c r="BD89" s="72">
        <v>0.18696163461840282</v>
      </c>
      <c r="BE89" s="72">
        <v>0.18948944798960773</v>
      </c>
      <c r="BF89" s="72">
        <v>0.19473786198053478</v>
      </c>
      <c r="BG89" s="72">
        <v>0.1969793291880666</v>
      </c>
      <c r="BH89" s="72">
        <v>0.19181012302528955</v>
      </c>
      <c r="BI89" s="72">
        <v>0.16320742240864367</v>
      </c>
      <c r="BJ89" s="72">
        <v>0.17276305264069494</v>
      </c>
      <c r="BK89" s="72">
        <v>0.11265015915248112</v>
      </c>
      <c r="BL89" s="72"/>
      <c r="BM89" s="72"/>
      <c r="BN89" s="72"/>
    </row>
    <row r="90" spans="1:66" ht="21">
      <c r="A90" s="28" t="s">
        <v>36</v>
      </c>
      <c r="B90" s="103" t="s">
        <v>89</v>
      </c>
      <c r="C90" s="103" t="s">
        <v>89</v>
      </c>
      <c r="D90" s="103" t="s">
        <v>89</v>
      </c>
      <c r="E90" s="103" t="s">
        <v>89</v>
      </c>
      <c r="F90" s="103" t="s">
        <v>89</v>
      </c>
      <c r="G90" s="104" t="s">
        <v>89</v>
      </c>
      <c r="H90" s="104" t="s">
        <v>89</v>
      </c>
      <c r="I90" s="104" t="s">
        <v>89</v>
      </c>
      <c r="J90" s="104" t="s">
        <v>89</v>
      </c>
      <c r="K90" s="104">
        <v>0.13591969045121358</v>
      </c>
      <c r="L90" s="104">
        <v>0.16033771419694598</v>
      </c>
      <c r="M90" s="104">
        <v>0.18209768665541468</v>
      </c>
      <c r="N90" s="105">
        <v>0.2083022266364532</v>
      </c>
      <c r="O90" s="105">
        <v>0.2463278968524</v>
      </c>
      <c r="P90" s="105">
        <v>0.28978784662041646</v>
      </c>
      <c r="Q90" s="105">
        <v>0.3299532119143439</v>
      </c>
      <c r="R90" s="105">
        <v>0.37616922917054429</v>
      </c>
      <c r="S90" s="105">
        <v>0.41813479852637025</v>
      </c>
      <c r="T90" s="105">
        <v>0.46123445942696767</v>
      </c>
      <c r="U90" s="105">
        <v>0.51309767773739556</v>
      </c>
      <c r="V90" s="105">
        <v>0.55208440843855733</v>
      </c>
      <c r="W90" s="105">
        <v>0.56933393662283616</v>
      </c>
      <c r="X90" s="105">
        <v>0.60464432157403269</v>
      </c>
      <c r="Y90" s="100">
        <v>0.621086985068387</v>
      </c>
      <c r="Z90" s="100">
        <v>0.63682839981197459</v>
      </c>
      <c r="AA90" s="100">
        <v>0.65423590902041762</v>
      </c>
      <c r="AB90" s="106">
        <v>0.66868880977936496</v>
      </c>
      <c r="AC90" s="122">
        <v>0.68369815534782508</v>
      </c>
      <c r="AD90" s="131">
        <v>0.70073602300994153</v>
      </c>
      <c r="AE90" s="135">
        <v>0.70872673520568774</v>
      </c>
      <c r="AF90" s="146">
        <v>0.71997758746208829</v>
      </c>
      <c r="AG90" s="150">
        <v>0.73366929342619203</v>
      </c>
      <c r="AH90" s="158">
        <v>0.72906472943500633</v>
      </c>
      <c r="AI90" s="162">
        <v>0.71356347986660251</v>
      </c>
      <c r="AJ90" s="162">
        <v>0.70670329888525663</v>
      </c>
      <c r="AK90" s="162">
        <v>0.69490664100232924</v>
      </c>
      <c r="AL90" s="162">
        <v>0.67928451845988691</v>
      </c>
      <c r="AM90" s="168">
        <v>0.6689614947511523</v>
      </c>
      <c r="AN90" s="168">
        <v>0.62254897986805369</v>
      </c>
      <c r="AO90" s="176">
        <v>0.60676236352879254</v>
      </c>
      <c r="AP90" s="182">
        <v>0.58525107712685664</v>
      </c>
      <c r="AQ90" s="186">
        <v>0.58389531582900855</v>
      </c>
      <c r="AR90" s="186">
        <v>0.56069524444267016</v>
      </c>
      <c r="AS90" s="186">
        <v>0.53596979933189282</v>
      </c>
      <c r="AT90" s="191">
        <v>0.53170654096586933</v>
      </c>
      <c r="AU90" s="198">
        <v>0.50809234426928251</v>
      </c>
      <c r="AV90" s="209">
        <v>0.48043505440813278</v>
      </c>
      <c r="AW90" s="201">
        <v>0.46131514219856767</v>
      </c>
      <c r="AX90" s="217">
        <v>0.45496718051817819</v>
      </c>
      <c r="AY90" s="222">
        <v>0.44050613955010387</v>
      </c>
      <c r="AZ90" s="222">
        <v>0.43608211892231247</v>
      </c>
      <c r="BA90" s="222">
        <v>0.43580404425924274</v>
      </c>
      <c r="BB90" s="222">
        <v>0.44007879361120184</v>
      </c>
      <c r="BC90" s="242">
        <v>0.47747119695277918</v>
      </c>
      <c r="BD90" s="242">
        <v>0.47991993872916755</v>
      </c>
      <c r="BE90" s="265">
        <v>0.48084723301640758</v>
      </c>
      <c r="BF90" s="263">
        <v>0.48702832030422605</v>
      </c>
      <c r="BG90" s="267">
        <v>0.49533219364772768</v>
      </c>
      <c r="BH90" s="267">
        <v>0.50939344979134249</v>
      </c>
      <c r="BI90" s="267">
        <v>0.58507212583491774</v>
      </c>
      <c r="BJ90" s="267">
        <v>0.58257137439126461</v>
      </c>
      <c r="BK90" s="278">
        <v>0.63159256802141828</v>
      </c>
      <c r="BL90" s="278"/>
      <c r="BM90" s="278"/>
      <c r="BN90" s="278"/>
    </row>
    <row r="91" spans="1:66" s="83" customFormat="1" ht="21">
      <c r="A91" s="97" t="s">
        <v>94</v>
      </c>
      <c r="B91" s="84"/>
      <c r="C91" s="84"/>
      <c r="D91" s="84"/>
      <c r="E91" s="84"/>
      <c r="F91" s="84"/>
      <c r="G91" s="84"/>
      <c r="H91" s="84"/>
      <c r="I91" s="84"/>
      <c r="J91" s="85"/>
      <c r="K91" s="85">
        <v>1.0000000000000002</v>
      </c>
      <c r="L91" s="85">
        <v>1</v>
      </c>
      <c r="M91" s="85">
        <v>0.99999999999999989</v>
      </c>
      <c r="N91" s="85">
        <v>1</v>
      </c>
      <c r="O91" s="85">
        <v>1.0000000000000002</v>
      </c>
      <c r="P91" s="85">
        <v>1</v>
      </c>
      <c r="Q91" s="85">
        <v>1</v>
      </c>
      <c r="R91" s="85">
        <v>1</v>
      </c>
      <c r="S91" s="85">
        <v>1</v>
      </c>
      <c r="T91" s="85">
        <v>1.0000000000000002</v>
      </c>
      <c r="U91" s="85">
        <v>1</v>
      </c>
      <c r="V91" s="85">
        <v>1</v>
      </c>
      <c r="W91" s="85">
        <v>1</v>
      </c>
      <c r="X91" s="85">
        <v>1</v>
      </c>
      <c r="Y91" s="85">
        <v>1</v>
      </c>
      <c r="Z91" s="85">
        <v>1</v>
      </c>
      <c r="AA91" s="85">
        <v>1</v>
      </c>
      <c r="AB91" s="85">
        <v>1</v>
      </c>
      <c r="AC91" s="85">
        <v>1</v>
      </c>
      <c r="AD91" s="85">
        <v>1</v>
      </c>
      <c r="AE91" s="85">
        <v>1</v>
      </c>
      <c r="AF91" s="85">
        <v>1</v>
      </c>
      <c r="AG91" s="85">
        <v>0.99999999999999989</v>
      </c>
      <c r="AH91" s="85">
        <v>1</v>
      </c>
      <c r="AI91" s="85">
        <v>1</v>
      </c>
      <c r="AJ91" s="85">
        <v>1</v>
      </c>
      <c r="AK91" s="85">
        <v>1</v>
      </c>
      <c r="AL91" s="85">
        <v>1</v>
      </c>
      <c r="AM91" s="85">
        <v>1</v>
      </c>
      <c r="AN91" s="85">
        <v>1</v>
      </c>
      <c r="AO91" s="85">
        <v>1</v>
      </c>
      <c r="AP91" s="85">
        <v>1</v>
      </c>
      <c r="AQ91" s="85">
        <v>0.99999999999999989</v>
      </c>
      <c r="AR91" s="85">
        <v>1</v>
      </c>
      <c r="AS91" s="85">
        <v>1</v>
      </c>
      <c r="AT91" s="85">
        <v>0.99999999999999989</v>
      </c>
      <c r="AU91" s="85">
        <v>0.99999999999999989</v>
      </c>
      <c r="AV91" s="85">
        <v>1</v>
      </c>
      <c r="AW91" s="85">
        <v>1</v>
      </c>
      <c r="AX91" s="85">
        <v>0.99999999999999989</v>
      </c>
      <c r="AY91" s="85">
        <v>1</v>
      </c>
      <c r="AZ91" s="85">
        <v>1</v>
      </c>
      <c r="BA91" s="85">
        <v>1</v>
      </c>
      <c r="BB91" s="85">
        <v>0.99999999999999989</v>
      </c>
      <c r="BC91" s="85">
        <v>1</v>
      </c>
      <c r="BD91" s="85">
        <v>1</v>
      </c>
      <c r="BE91" s="85">
        <v>1</v>
      </c>
      <c r="BF91" s="85">
        <v>1</v>
      </c>
      <c r="BG91" s="85">
        <v>1</v>
      </c>
      <c r="BH91" s="85">
        <v>1</v>
      </c>
      <c r="BI91" s="85">
        <v>1</v>
      </c>
      <c r="BJ91" s="85">
        <v>1</v>
      </c>
      <c r="BK91" s="85">
        <f>+SUM(BK86:BK90)</f>
        <v>1</v>
      </c>
      <c r="BL91" s="85"/>
      <c r="BM91" s="85"/>
      <c r="BN91" s="85"/>
    </row>
    <row r="92" spans="1:66" ht="21">
      <c r="C92" s="22"/>
      <c r="D92" s="22"/>
      <c r="E92" s="22"/>
      <c r="F92" s="22"/>
      <c r="G92" s="45"/>
      <c r="H92" s="51"/>
      <c r="I92" s="51"/>
      <c r="J92" s="51"/>
      <c r="K92" s="61"/>
      <c r="L92" s="61"/>
      <c r="M92" s="61"/>
      <c r="N92" s="61"/>
      <c r="O92" s="61"/>
      <c r="P92" s="61"/>
      <c r="Q92" s="61"/>
      <c r="R92" s="61"/>
      <c r="S92" s="61"/>
      <c r="T92" s="61"/>
      <c r="U92" s="61"/>
      <c r="V92" s="61"/>
      <c r="W92" s="61"/>
      <c r="X92" s="61"/>
      <c r="Y92" s="61"/>
      <c r="Z92" s="61"/>
      <c r="AA92" s="61"/>
    </row>
    <row r="93" spans="1:66" ht="21.75" thickBot="1">
      <c r="C93" s="22"/>
      <c r="D93" s="22"/>
      <c r="E93" s="22"/>
      <c r="F93" s="22"/>
      <c r="G93" s="45"/>
      <c r="H93" s="51"/>
      <c r="I93" s="51"/>
      <c r="J93" s="51"/>
      <c r="K93" s="61"/>
      <c r="L93" s="61"/>
      <c r="M93" s="61"/>
      <c r="N93" s="61"/>
      <c r="O93" s="61"/>
      <c r="P93" s="61"/>
      <c r="Q93" s="61"/>
      <c r="R93" s="61"/>
      <c r="S93" s="61"/>
      <c r="T93" s="61"/>
      <c r="U93" s="61"/>
      <c r="V93" s="61"/>
      <c r="W93" s="61"/>
      <c r="X93" s="61"/>
      <c r="Y93" s="61"/>
      <c r="Z93" s="61"/>
      <c r="AA93" s="61"/>
    </row>
    <row r="94" spans="1:66" ht="21.75" thickBot="1">
      <c r="B94" s="31">
        <v>2007</v>
      </c>
      <c r="C94" s="298">
        <v>2008</v>
      </c>
      <c r="D94" s="298"/>
      <c r="E94" s="298"/>
      <c r="F94" s="298"/>
      <c r="G94" s="298">
        <v>2009</v>
      </c>
      <c r="H94" s="298"/>
      <c r="I94" s="298"/>
      <c r="J94" s="298"/>
      <c r="K94" s="298">
        <v>2010</v>
      </c>
      <c r="L94" s="298"/>
      <c r="M94" s="298"/>
      <c r="N94" s="298"/>
      <c r="O94" s="298">
        <v>2011</v>
      </c>
      <c r="P94" s="298"/>
      <c r="Q94" s="298"/>
      <c r="R94" s="298"/>
      <c r="S94" s="296">
        <v>2012</v>
      </c>
      <c r="T94" s="297"/>
      <c r="U94" s="297"/>
      <c r="V94" s="297"/>
      <c r="W94" s="296">
        <v>2013</v>
      </c>
      <c r="X94" s="297"/>
      <c r="Y94" s="297"/>
      <c r="Z94" s="297"/>
      <c r="AA94" s="296">
        <v>2014</v>
      </c>
      <c r="AB94" s="297"/>
      <c r="AC94" s="297"/>
      <c r="AD94" s="297"/>
      <c r="AE94" s="299">
        <v>2015</v>
      </c>
      <c r="AF94" s="300"/>
      <c r="AG94" s="300"/>
      <c r="AH94" s="300"/>
      <c r="AI94" s="299">
        <v>2016</v>
      </c>
      <c r="AJ94" s="300"/>
      <c r="AK94" s="300"/>
      <c r="AL94" s="300"/>
      <c r="AM94" s="299">
        <v>2017</v>
      </c>
      <c r="AN94" s="300"/>
      <c r="AO94" s="300"/>
      <c r="AP94" s="300"/>
      <c r="AQ94" s="299">
        <v>2018</v>
      </c>
      <c r="AR94" s="300"/>
      <c r="AS94" s="300"/>
      <c r="AT94" s="300"/>
      <c r="AU94" s="296">
        <v>2019</v>
      </c>
      <c r="AV94" s="297"/>
      <c r="AW94" s="297"/>
      <c r="AX94" s="211"/>
      <c r="AY94" s="296">
        <v>2020</v>
      </c>
      <c r="AZ94" s="297"/>
      <c r="BA94" s="297"/>
      <c r="BB94" s="297"/>
      <c r="BC94" s="296">
        <v>2021</v>
      </c>
      <c r="BD94" s="310"/>
      <c r="BE94" s="310"/>
      <c r="BF94" s="310"/>
      <c r="BG94" s="296">
        <v>2022</v>
      </c>
      <c r="BH94" s="310"/>
      <c r="BI94" s="310"/>
      <c r="BJ94" s="310"/>
      <c r="BK94" s="296">
        <v>2023</v>
      </c>
      <c r="BL94" s="310"/>
      <c r="BM94" s="310"/>
      <c r="BN94" s="310"/>
    </row>
    <row r="95" spans="1:66" ht="23.25">
      <c r="A95" s="20" t="s">
        <v>69</v>
      </c>
      <c r="B95" s="19" t="s">
        <v>3</v>
      </c>
      <c r="C95" s="19" t="s">
        <v>0</v>
      </c>
      <c r="D95" s="19" t="s">
        <v>1</v>
      </c>
      <c r="E95" s="19" t="s">
        <v>2</v>
      </c>
      <c r="F95" s="19" t="s">
        <v>3</v>
      </c>
      <c r="G95" s="19" t="s">
        <v>0</v>
      </c>
      <c r="H95" s="19" t="s">
        <v>1</v>
      </c>
      <c r="I95" s="19" t="s">
        <v>2</v>
      </c>
      <c r="J95" s="19" t="s">
        <v>3</v>
      </c>
      <c r="K95" s="19" t="s">
        <v>0</v>
      </c>
      <c r="L95" s="19" t="s">
        <v>1</v>
      </c>
      <c r="M95" s="19" t="s">
        <v>2</v>
      </c>
      <c r="N95" s="19" t="s">
        <v>3</v>
      </c>
      <c r="O95" s="19" t="s">
        <v>0</v>
      </c>
      <c r="P95" s="19" t="s">
        <v>1</v>
      </c>
      <c r="Q95" s="19" t="s">
        <v>2</v>
      </c>
      <c r="R95" s="19" t="s">
        <v>3</v>
      </c>
      <c r="S95" s="19" t="s">
        <v>0</v>
      </c>
      <c r="T95" s="19" t="s">
        <v>1</v>
      </c>
      <c r="U95" s="19" t="s">
        <v>2</v>
      </c>
      <c r="V95" s="19" t="s">
        <v>3</v>
      </c>
      <c r="W95" s="19" t="s">
        <v>0</v>
      </c>
      <c r="X95" s="19" t="s">
        <v>1</v>
      </c>
      <c r="Y95" s="19" t="s">
        <v>2</v>
      </c>
      <c r="Z95" s="19" t="s">
        <v>3</v>
      </c>
      <c r="AA95" s="19" t="s">
        <v>0</v>
      </c>
      <c r="AB95" s="19" t="s">
        <v>1</v>
      </c>
      <c r="AC95" s="19" t="s">
        <v>2</v>
      </c>
      <c r="AD95" s="19" t="s">
        <v>3</v>
      </c>
      <c r="AE95" s="19" t="s">
        <v>0</v>
      </c>
      <c r="AF95" s="19" t="s">
        <v>1</v>
      </c>
      <c r="AG95" s="19" t="s">
        <v>2</v>
      </c>
      <c r="AH95" s="19" t="s">
        <v>3</v>
      </c>
      <c r="AI95" s="19" t="s">
        <v>0</v>
      </c>
      <c r="AJ95" s="19" t="s">
        <v>1</v>
      </c>
      <c r="AK95" s="19" t="s">
        <v>2</v>
      </c>
      <c r="AL95" s="19" t="s">
        <v>3</v>
      </c>
      <c r="AM95" s="19" t="s">
        <v>0</v>
      </c>
      <c r="AN95" s="19" t="s">
        <v>1</v>
      </c>
      <c r="AO95" s="19" t="s">
        <v>2</v>
      </c>
      <c r="AP95" s="19" t="s">
        <v>3</v>
      </c>
      <c r="AQ95" s="19" t="s">
        <v>0</v>
      </c>
      <c r="AR95" s="19" t="s">
        <v>1</v>
      </c>
      <c r="AS95" s="19" t="s">
        <v>2</v>
      </c>
      <c r="AT95" s="19" t="s">
        <v>3</v>
      </c>
      <c r="AU95" s="19" t="s">
        <v>0</v>
      </c>
      <c r="AV95" s="19" t="s">
        <v>1</v>
      </c>
      <c r="AW95" s="19" t="s">
        <v>2</v>
      </c>
      <c r="AX95" s="19" t="s">
        <v>3</v>
      </c>
      <c r="AY95" s="19" t="s">
        <v>0</v>
      </c>
      <c r="AZ95" s="19" t="s">
        <v>1</v>
      </c>
      <c r="BA95" s="19" t="s">
        <v>2</v>
      </c>
      <c r="BB95" s="19" t="s">
        <v>3</v>
      </c>
      <c r="BC95" s="19" t="s">
        <v>0</v>
      </c>
      <c r="BD95" s="19" t="s">
        <v>1</v>
      </c>
      <c r="BE95" s="19" t="s">
        <v>2</v>
      </c>
      <c r="BF95" s="19" t="s">
        <v>3</v>
      </c>
      <c r="BG95" s="19" t="s">
        <v>0</v>
      </c>
      <c r="BH95" s="19" t="s">
        <v>1</v>
      </c>
      <c r="BI95" s="19" t="s">
        <v>102</v>
      </c>
      <c r="BJ95" s="19" t="s">
        <v>103</v>
      </c>
      <c r="BK95" s="19" t="s">
        <v>105</v>
      </c>
      <c r="BL95" s="19"/>
      <c r="BM95" s="19"/>
      <c r="BN95" s="19"/>
    </row>
    <row r="96" spans="1:66" ht="21">
      <c r="A96" s="30"/>
      <c r="B96" s="35"/>
      <c r="C96" s="35"/>
      <c r="D96" s="35"/>
      <c r="E96" s="35"/>
      <c r="F96" s="35"/>
      <c r="G96" s="47"/>
      <c r="H96" s="54"/>
      <c r="I96" s="54"/>
      <c r="J96" s="54"/>
      <c r="M96" s="18"/>
      <c r="N96" s="18"/>
      <c r="O96" s="18"/>
      <c r="P96" s="18"/>
      <c r="Q96" s="18"/>
      <c r="R96" s="18"/>
      <c r="S96" s="18"/>
      <c r="T96" s="18"/>
    </row>
    <row r="97" spans="1:66" ht="21">
      <c r="A97" s="27" t="s">
        <v>70</v>
      </c>
      <c r="B97" s="94" t="s">
        <v>89</v>
      </c>
      <c r="C97" s="94" t="s">
        <v>89</v>
      </c>
      <c r="D97" s="94" t="s">
        <v>89</v>
      </c>
      <c r="E97" s="94" t="s">
        <v>89</v>
      </c>
      <c r="F97" s="94" t="s">
        <v>89</v>
      </c>
      <c r="G97" s="94" t="s">
        <v>89</v>
      </c>
      <c r="H97" s="94" t="s">
        <v>89</v>
      </c>
      <c r="I97" s="94" t="s">
        <v>89</v>
      </c>
      <c r="J97" s="94" t="s">
        <v>89</v>
      </c>
      <c r="K97" s="94">
        <v>0.17141552658702758</v>
      </c>
      <c r="L97" s="94">
        <v>0.18098472759345857</v>
      </c>
      <c r="M97" s="94">
        <v>0.182932385136477</v>
      </c>
      <c r="N97" s="94">
        <v>0.18633628829065305</v>
      </c>
      <c r="O97" s="94">
        <v>0.19069483377187582</v>
      </c>
      <c r="P97" s="94">
        <v>0.17909532845497991</v>
      </c>
      <c r="Q97" s="94">
        <v>0.18030356533164407</v>
      </c>
      <c r="R97" s="94">
        <v>0.17859258027153022</v>
      </c>
      <c r="S97" s="94">
        <v>0.17912781724456403</v>
      </c>
      <c r="T97" s="94">
        <v>0.19538193586542182</v>
      </c>
      <c r="U97" s="94">
        <v>0.16526689103338227</v>
      </c>
      <c r="V97" s="94">
        <v>0.16565729352888001</v>
      </c>
      <c r="W97" s="94">
        <v>0.18094218169300053</v>
      </c>
      <c r="X97" s="94">
        <v>0.19891986707332601</v>
      </c>
      <c r="Y97" s="94">
        <v>0.19760776723349902</v>
      </c>
      <c r="Z97" s="94">
        <v>0.19041102909873031</v>
      </c>
      <c r="AA97" s="94">
        <v>0.18253007817997977</v>
      </c>
      <c r="AB97" s="95">
        <v>0.1813054023413383</v>
      </c>
      <c r="AC97" s="123">
        <v>0.17798995892089545</v>
      </c>
      <c r="AD97" s="128">
        <v>0.1780299585066388</v>
      </c>
      <c r="AE97" s="136">
        <v>0.17493298950151481</v>
      </c>
      <c r="AF97" s="143">
        <v>0.18020388179335015</v>
      </c>
      <c r="AG97" s="151">
        <v>0.16983788200486558</v>
      </c>
      <c r="AH97" s="155">
        <v>0.16858603848204615</v>
      </c>
      <c r="AI97" s="163">
        <v>0.17483847786941273</v>
      </c>
      <c r="AJ97" s="163">
        <v>0.1657499937116573</v>
      </c>
      <c r="AK97" s="163">
        <v>0.16152058043150044</v>
      </c>
      <c r="AL97" s="163">
        <v>0.16858877977187015</v>
      </c>
      <c r="AM97" s="169">
        <v>0.17082226164892816</v>
      </c>
      <c r="AN97" s="169">
        <v>0.1702827904207127</v>
      </c>
      <c r="AO97" s="173">
        <v>0.16808787375117371</v>
      </c>
      <c r="AP97" s="169">
        <v>0.16879674277666645</v>
      </c>
      <c r="AQ97" s="187">
        <v>0.14914334446276645</v>
      </c>
      <c r="AR97" s="187">
        <v>0.15378440656018097</v>
      </c>
      <c r="AS97" s="187">
        <v>0.15428630891444872</v>
      </c>
      <c r="AT97" s="187">
        <v>0.16748516527253243</v>
      </c>
      <c r="AU97" s="195">
        <v>0.1691470252845495</v>
      </c>
      <c r="AV97" s="207">
        <v>0.16631252864312085</v>
      </c>
      <c r="AW97" s="202">
        <v>0.15624868963989921</v>
      </c>
      <c r="AX97" s="215">
        <v>0.16253630420379128</v>
      </c>
      <c r="AY97" s="220">
        <v>0.16778641003673403</v>
      </c>
      <c r="AZ97" s="220">
        <v>0.16454125770545458</v>
      </c>
      <c r="BA97" s="220">
        <v>0.16011144127218938</v>
      </c>
      <c r="BB97" s="220">
        <v>0.16167168191580591</v>
      </c>
      <c r="BC97" s="72">
        <v>0.18415458779739169</v>
      </c>
      <c r="BD97" s="72">
        <v>0.19149063520842274</v>
      </c>
      <c r="BE97" s="72">
        <v>0.1829019794375521</v>
      </c>
      <c r="BF97" s="72">
        <v>0.194061254745718</v>
      </c>
      <c r="BG97" s="72">
        <v>0.19520558590577511</v>
      </c>
      <c r="BH97" s="72">
        <v>0.1954858166838532</v>
      </c>
      <c r="BI97" s="72">
        <v>0.14236721234677815</v>
      </c>
      <c r="BJ97" s="72">
        <v>0.14232107123644194</v>
      </c>
      <c r="BK97" s="72">
        <v>0.14429685488574354</v>
      </c>
      <c r="BL97" s="72"/>
      <c r="BM97" s="72"/>
      <c r="BN97" s="72"/>
    </row>
    <row r="98" spans="1:66" ht="21">
      <c r="A98" s="27" t="s">
        <v>71</v>
      </c>
      <c r="B98" s="94" t="s">
        <v>89</v>
      </c>
      <c r="C98" s="94" t="s">
        <v>89</v>
      </c>
      <c r="D98" s="94" t="s">
        <v>89</v>
      </c>
      <c r="E98" s="94" t="s">
        <v>89</v>
      </c>
      <c r="F98" s="94" t="s">
        <v>89</v>
      </c>
      <c r="G98" s="94" t="s">
        <v>89</v>
      </c>
      <c r="H98" s="94" t="s">
        <v>89</v>
      </c>
      <c r="I98" s="94" t="s">
        <v>89</v>
      </c>
      <c r="J98" s="94" t="s">
        <v>89</v>
      </c>
      <c r="K98" s="94">
        <v>0.11739300496956258</v>
      </c>
      <c r="L98" s="94">
        <v>0.11711568982676716</v>
      </c>
      <c r="M98" s="94">
        <v>0.11710206507184054</v>
      </c>
      <c r="N98" s="94">
        <v>0.11978502873789924</v>
      </c>
      <c r="O98" s="94">
        <v>0.12640242070078178</v>
      </c>
      <c r="P98" s="94">
        <v>0.1353710852509451</v>
      </c>
      <c r="Q98" s="94">
        <v>0.13975419729973876</v>
      </c>
      <c r="R98" s="94">
        <v>0.14341150656090779</v>
      </c>
      <c r="S98" s="94">
        <v>0.14909602099168545</v>
      </c>
      <c r="T98" s="94">
        <v>0.14153929141336127</v>
      </c>
      <c r="U98" s="94">
        <v>0.15933219828122544</v>
      </c>
      <c r="V98" s="94">
        <v>0.16717871148960012</v>
      </c>
      <c r="W98" s="94">
        <v>0.18776657326830212</v>
      </c>
      <c r="X98" s="94">
        <v>0.19503189191662829</v>
      </c>
      <c r="Y98" s="94">
        <v>0.2024866463308351</v>
      </c>
      <c r="Z98" s="94">
        <v>0.21065044712340319</v>
      </c>
      <c r="AA98" s="94">
        <v>0.22255202681105143</v>
      </c>
      <c r="AB98" s="95">
        <v>0.23440470641888475</v>
      </c>
      <c r="AC98" s="123">
        <v>0.23789056149322932</v>
      </c>
      <c r="AD98" s="128">
        <v>0.24732097514410603</v>
      </c>
      <c r="AE98" s="136">
        <v>0.2489951586890527</v>
      </c>
      <c r="AF98" s="143">
        <v>0.25473806480866695</v>
      </c>
      <c r="AG98" s="151">
        <v>0.25647071629199686</v>
      </c>
      <c r="AH98" s="155">
        <v>0.26334302707198465</v>
      </c>
      <c r="AI98" s="163">
        <v>0.2650801480616935</v>
      </c>
      <c r="AJ98" s="163">
        <v>0.26274587678761602</v>
      </c>
      <c r="AK98" s="163">
        <v>0.26356165501414858</v>
      </c>
      <c r="AL98" s="163">
        <v>0.24821381217932897</v>
      </c>
      <c r="AM98" s="169">
        <v>0.24453720368101786</v>
      </c>
      <c r="AN98" s="169">
        <v>0.24808534799505161</v>
      </c>
      <c r="AO98" s="173">
        <v>0.24418066063345853</v>
      </c>
      <c r="AP98" s="169">
        <v>0.25160101492333764</v>
      </c>
      <c r="AQ98" s="187">
        <v>0.25449758588583105</v>
      </c>
      <c r="AR98" s="187">
        <v>0.2480710630717903</v>
      </c>
      <c r="AS98" s="187">
        <v>0.24700292983418093</v>
      </c>
      <c r="AT98" s="187">
        <v>0.24439297799061296</v>
      </c>
      <c r="AU98" s="195">
        <v>0.23812688619427153</v>
      </c>
      <c r="AV98" s="207">
        <v>0.2428681970147977</v>
      </c>
      <c r="AW98" s="202">
        <v>0.23954691344275228</v>
      </c>
      <c r="AX98" s="215">
        <v>0.24258913998670181</v>
      </c>
      <c r="AY98" s="220">
        <v>0.24574403536918785</v>
      </c>
      <c r="AZ98" s="220">
        <v>0.24569215773469472</v>
      </c>
      <c r="BA98" s="220">
        <v>0.26018930147503444</v>
      </c>
      <c r="BB98" s="220">
        <v>0.2636653541636656</v>
      </c>
      <c r="BC98" s="72">
        <v>0.27397380114501513</v>
      </c>
      <c r="BD98" s="72">
        <v>0.27219128082659905</v>
      </c>
      <c r="BE98" s="72">
        <v>0.28298974685160494</v>
      </c>
      <c r="BF98" s="72">
        <v>0.28261666953481213</v>
      </c>
      <c r="BG98" s="72">
        <v>0.28492736328253232</v>
      </c>
      <c r="BH98" s="72">
        <v>0.28304388336283026</v>
      </c>
      <c r="BI98" s="72">
        <v>0.34725851036395367</v>
      </c>
      <c r="BJ98" s="72">
        <v>0.34581444642735792</v>
      </c>
      <c r="BK98" s="72">
        <v>0.35015759959627002</v>
      </c>
      <c r="BL98" s="72"/>
      <c r="BM98" s="72"/>
      <c r="BN98" s="72"/>
    </row>
    <row r="99" spans="1:66" ht="21">
      <c r="A99" s="27" t="s">
        <v>72</v>
      </c>
      <c r="B99" s="94" t="s">
        <v>89</v>
      </c>
      <c r="C99" s="94" t="s">
        <v>89</v>
      </c>
      <c r="D99" s="94" t="s">
        <v>89</v>
      </c>
      <c r="E99" s="94" t="s">
        <v>89</v>
      </c>
      <c r="F99" s="94" t="s">
        <v>89</v>
      </c>
      <c r="G99" s="94" t="s">
        <v>89</v>
      </c>
      <c r="H99" s="94" t="s">
        <v>89</v>
      </c>
      <c r="I99" s="94" t="s">
        <v>89</v>
      </c>
      <c r="J99" s="94" t="s">
        <v>89</v>
      </c>
      <c r="K99" s="94">
        <v>0.13341572846110983</v>
      </c>
      <c r="L99" s="94">
        <v>0.13659990070190292</v>
      </c>
      <c r="M99" s="94">
        <v>0.14096531097337178</v>
      </c>
      <c r="N99" s="94">
        <v>0.13857373987776261</v>
      </c>
      <c r="O99" s="94">
        <v>0.13413043664107827</v>
      </c>
      <c r="P99" s="94">
        <v>0.13921501430890923</v>
      </c>
      <c r="Q99" s="94">
        <v>0.1376480219752578</v>
      </c>
      <c r="R99" s="94">
        <v>0.14291061264525778</v>
      </c>
      <c r="S99" s="94">
        <v>0.14467739782692371</v>
      </c>
      <c r="T99" s="94">
        <v>0.14342519426490163</v>
      </c>
      <c r="U99" s="94">
        <v>0.15894933944892756</v>
      </c>
      <c r="V99" s="94">
        <v>0.16013701048884402</v>
      </c>
      <c r="W99" s="94">
        <v>0.18529990006718799</v>
      </c>
      <c r="X99" s="94">
        <v>0.18892771751248238</v>
      </c>
      <c r="Y99" s="94">
        <v>0.19000544958860918</v>
      </c>
      <c r="Z99" s="94">
        <v>0.19203592386966262</v>
      </c>
      <c r="AA99" s="94">
        <v>0.19240872655956465</v>
      </c>
      <c r="AB99" s="95">
        <v>0.19389429897151447</v>
      </c>
      <c r="AC99" s="123">
        <v>0.19462499198880623</v>
      </c>
      <c r="AD99" s="128">
        <v>0.19953373464985164</v>
      </c>
      <c r="AE99" s="136">
        <v>0.20609617485922729</v>
      </c>
      <c r="AF99" s="143">
        <v>0.21058417870976276</v>
      </c>
      <c r="AG99" s="151">
        <v>0.21905454567825525</v>
      </c>
      <c r="AH99" s="155">
        <v>0.22853738739351007</v>
      </c>
      <c r="AI99" s="163">
        <v>0.23002335653587835</v>
      </c>
      <c r="AJ99" s="163">
        <v>0.23390757055928199</v>
      </c>
      <c r="AK99" s="163">
        <v>0.2451120677548978</v>
      </c>
      <c r="AL99" s="163">
        <v>0.25706774241516284</v>
      </c>
      <c r="AM99" s="169">
        <v>0.26189852286553145</v>
      </c>
      <c r="AN99" s="169">
        <v>0.26790299178311311</v>
      </c>
      <c r="AO99" s="173">
        <v>0.27873323294115621</v>
      </c>
      <c r="AP99" s="169">
        <v>0.27395607732950961</v>
      </c>
      <c r="AQ99" s="187">
        <v>0.28708818393758145</v>
      </c>
      <c r="AR99" s="187">
        <v>0.2929281815277911</v>
      </c>
      <c r="AS99" s="187">
        <v>0.29614506878650299</v>
      </c>
      <c r="AT99" s="187">
        <v>0.29524258445018459</v>
      </c>
      <c r="AU99" s="195">
        <v>0.2979681963304302</v>
      </c>
      <c r="AV99" s="207">
        <v>0.3049620893642368</v>
      </c>
      <c r="AW99" s="202">
        <v>0.31786423360760391</v>
      </c>
      <c r="AX99" s="215">
        <v>0.31465552310993633</v>
      </c>
      <c r="AY99" s="220">
        <v>0.31192667432448623</v>
      </c>
      <c r="AZ99" s="220">
        <v>0.30532363795595846</v>
      </c>
      <c r="BA99" s="220">
        <v>0.3088611325147555</v>
      </c>
      <c r="BB99" s="220">
        <v>0.30588366487744095</v>
      </c>
      <c r="BC99" s="72">
        <v>0.29720291845652913</v>
      </c>
      <c r="BD99" s="72">
        <v>0.29381317544048891</v>
      </c>
      <c r="BE99" s="72">
        <v>0.30302009843992639</v>
      </c>
      <c r="BF99" s="72">
        <v>0.30102424505260339</v>
      </c>
      <c r="BG99" s="72">
        <v>0.30830025415291812</v>
      </c>
      <c r="BH99" s="72">
        <v>0.3159880151008328</v>
      </c>
      <c r="BI99" s="72">
        <v>0.35215095282449715</v>
      </c>
      <c r="BJ99" s="72">
        <v>0.35941930289430724</v>
      </c>
      <c r="BK99" s="72">
        <v>0.36278138920912362</v>
      </c>
      <c r="BL99" s="72"/>
      <c r="BM99" s="72"/>
      <c r="BN99" s="72"/>
    </row>
    <row r="100" spans="1:66" ht="21">
      <c r="A100" s="27" t="s">
        <v>73</v>
      </c>
      <c r="B100" s="94" t="s">
        <v>89</v>
      </c>
      <c r="C100" s="94" t="s">
        <v>89</v>
      </c>
      <c r="D100" s="94" t="s">
        <v>89</v>
      </c>
      <c r="E100" s="94" t="s">
        <v>89</v>
      </c>
      <c r="F100" s="94" t="s">
        <v>89</v>
      </c>
      <c r="G100" s="94" t="s">
        <v>89</v>
      </c>
      <c r="H100" s="94" t="s">
        <v>89</v>
      </c>
      <c r="I100" s="94" t="s">
        <v>89</v>
      </c>
      <c r="J100" s="94" t="s">
        <v>89</v>
      </c>
      <c r="K100" s="94">
        <v>0.12137805276032398</v>
      </c>
      <c r="L100" s="94">
        <v>0.12773291323525854</v>
      </c>
      <c r="M100" s="94">
        <v>0.13010753359267474</v>
      </c>
      <c r="N100" s="94">
        <v>0.13166169208611572</v>
      </c>
      <c r="O100" s="94">
        <v>0.13354378894267566</v>
      </c>
      <c r="P100" s="94">
        <v>0.13938014936020887</v>
      </c>
      <c r="Q100" s="94">
        <v>0.14578681832419868</v>
      </c>
      <c r="R100" s="94">
        <v>0.15527114784590246</v>
      </c>
      <c r="S100" s="94">
        <v>0.16127823162228874</v>
      </c>
      <c r="T100" s="94">
        <v>0.16705397196913707</v>
      </c>
      <c r="U100" s="94">
        <v>0.18837811998417042</v>
      </c>
      <c r="V100" s="94">
        <v>0.19445600335731117</v>
      </c>
      <c r="W100" s="94">
        <v>0.20834547684196442</v>
      </c>
      <c r="X100" s="94">
        <v>0.21422463019572607</v>
      </c>
      <c r="Y100" s="94">
        <v>0.22004195613518215</v>
      </c>
      <c r="Z100" s="94">
        <v>0.23156436187150084</v>
      </c>
      <c r="AA100" s="94">
        <v>0.24313417151152927</v>
      </c>
      <c r="AB100" s="95">
        <v>0.25289477174054403</v>
      </c>
      <c r="AC100" s="123">
        <v>0.2666005772025789</v>
      </c>
      <c r="AD100" s="128">
        <v>0.27332066929846222</v>
      </c>
      <c r="AE100" s="136">
        <v>0.28320485781177057</v>
      </c>
      <c r="AF100" s="143">
        <v>0.28535446891376631</v>
      </c>
      <c r="AG100" s="151">
        <v>0.29297600878272412</v>
      </c>
      <c r="AH100" s="155">
        <v>0.28413558719134785</v>
      </c>
      <c r="AI100" s="163">
        <v>0.28006524203410299</v>
      </c>
      <c r="AJ100" s="163">
        <v>0.28372324606232441</v>
      </c>
      <c r="AK100" s="163">
        <v>0.27562601747380322</v>
      </c>
      <c r="AL100" s="163">
        <v>0.26887019330253303</v>
      </c>
      <c r="AM100" s="169">
        <v>0.26388153707984863</v>
      </c>
      <c r="AN100" s="169">
        <v>0.25101525399987495</v>
      </c>
      <c r="AO100" s="173">
        <v>0.24191952458893209</v>
      </c>
      <c r="AP100" s="169">
        <v>0.23871187353985537</v>
      </c>
      <c r="AQ100" s="187">
        <v>0.23680752447327164</v>
      </c>
      <c r="AR100" s="187">
        <v>0.23269299080154854</v>
      </c>
      <c r="AS100" s="187">
        <v>0.22780154961806423</v>
      </c>
      <c r="AT100" s="187">
        <v>0.21853814869016694</v>
      </c>
      <c r="AU100" s="195">
        <v>0.22074529246880453</v>
      </c>
      <c r="AV100" s="207">
        <v>0.20837522429127764</v>
      </c>
      <c r="AW100" s="202">
        <v>0.20114663938060731</v>
      </c>
      <c r="AX100" s="215">
        <v>0.19060587411542132</v>
      </c>
      <c r="AY100" s="220">
        <v>0.18138734405125939</v>
      </c>
      <c r="AZ100" s="220">
        <v>0.1890864861856425</v>
      </c>
      <c r="BA100" s="220">
        <v>0.1798814962804734</v>
      </c>
      <c r="BB100" s="220">
        <v>0.17307460123564172</v>
      </c>
      <c r="BC100" s="72">
        <v>0.15708911015763241</v>
      </c>
      <c r="BD100" s="72">
        <v>0.15388379273925873</v>
      </c>
      <c r="BE100" s="72">
        <v>0.14710736304570221</v>
      </c>
      <c r="BF100" s="72">
        <v>0.14270668099852032</v>
      </c>
      <c r="BG100" s="72">
        <v>0.13965552618302798</v>
      </c>
      <c r="BH100" s="72">
        <v>0.1383452431675587</v>
      </c>
      <c r="BI100" s="72">
        <v>0.1431578552983119</v>
      </c>
      <c r="BJ100" s="72">
        <v>0.13616673353453962</v>
      </c>
      <c r="BK100" s="72">
        <v>0.12776887951672464</v>
      </c>
      <c r="BL100" s="72"/>
      <c r="BM100" s="72"/>
      <c r="BN100" s="72"/>
    </row>
    <row r="101" spans="1:66" ht="21">
      <c r="A101" s="27" t="s">
        <v>74</v>
      </c>
      <c r="B101" s="94" t="s">
        <v>89</v>
      </c>
      <c r="C101" s="94" t="s">
        <v>89</v>
      </c>
      <c r="D101" s="94" t="s">
        <v>89</v>
      </c>
      <c r="E101" s="94" t="s">
        <v>89</v>
      </c>
      <c r="F101" s="94" t="s">
        <v>89</v>
      </c>
      <c r="G101" s="94" t="s">
        <v>89</v>
      </c>
      <c r="H101" s="94" t="s">
        <v>89</v>
      </c>
      <c r="I101" s="94" t="s">
        <v>89</v>
      </c>
      <c r="J101" s="94" t="s">
        <v>89</v>
      </c>
      <c r="K101" s="94">
        <v>0.45639768722197593</v>
      </c>
      <c r="L101" s="94">
        <v>0.43756676864261274</v>
      </c>
      <c r="M101" s="94">
        <v>0.42889270522563588</v>
      </c>
      <c r="N101" s="94">
        <v>0.42364325100756933</v>
      </c>
      <c r="O101" s="94">
        <v>0.4152285199435885</v>
      </c>
      <c r="P101" s="94">
        <v>0.40693842262495683</v>
      </c>
      <c r="Q101" s="94">
        <v>0.39650739706916066</v>
      </c>
      <c r="R101" s="94">
        <v>0.37981415267640195</v>
      </c>
      <c r="S101" s="94">
        <v>0.36582053231453804</v>
      </c>
      <c r="T101" s="94">
        <v>0.35259960648717831</v>
      </c>
      <c r="U101" s="94">
        <v>0.25324963178554649</v>
      </c>
      <c r="V101" s="94">
        <v>0.23667261982981908</v>
      </c>
      <c r="W101" s="94">
        <v>0.22355797212553208</v>
      </c>
      <c r="X101" s="94">
        <v>0.20289232898950549</v>
      </c>
      <c r="Y101" s="94">
        <v>0.18985447368668149</v>
      </c>
      <c r="Z101" s="94">
        <v>0.1753356510075299</v>
      </c>
      <c r="AA101" s="94">
        <v>0.1593722992736516</v>
      </c>
      <c r="AB101" s="95">
        <v>0.13749799850454353</v>
      </c>
      <c r="AC101" s="123">
        <v>0.12289094973271958</v>
      </c>
      <c r="AD101" s="128">
        <v>0.10179466240094133</v>
      </c>
      <c r="AE101" s="136">
        <v>8.6770819138434624E-2</v>
      </c>
      <c r="AF101" s="143">
        <v>6.911940577445376E-2</v>
      </c>
      <c r="AG101" s="151">
        <v>6.1660847242158166E-2</v>
      </c>
      <c r="AH101" s="155">
        <v>5.5397959861111228E-2</v>
      </c>
      <c r="AI101" s="163">
        <v>4.9992775498912373E-2</v>
      </c>
      <c r="AJ101" s="163">
        <v>5.3873312879120144E-2</v>
      </c>
      <c r="AK101" s="163">
        <v>5.4179679325649995E-2</v>
      </c>
      <c r="AL101" s="163">
        <v>5.7259472331104892E-2</v>
      </c>
      <c r="AM101" s="169">
        <v>5.886047472467399E-2</v>
      </c>
      <c r="AN101" s="169">
        <v>6.271361580124768E-2</v>
      </c>
      <c r="AO101" s="173">
        <v>6.7078708085279368E-2</v>
      </c>
      <c r="AP101" s="169">
        <v>6.6934291430630982E-2</v>
      </c>
      <c r="AQ101" s="187">
        <v>7.2463361240549237E-2</v>
      </c>
      <c r="AR101" s="187">
        <v>7.2523358038688909E-2</v>
      </c>
      <c r="AS101" s="187">
        <v>7.4764142846803133E-2</v>
      </c>
      <c r="AT101" s="187">
        <v>7.4341123596503106E-2</v>
      </c>
      <c r="AU101" s="195">
        <v>7.4012599721944253E-2</v>
      </c>
      <c r="AV101" s="207">
        <v>7.7481960686567042E-2</v>
      </c>
      <c r="AW101" s="202">
        <v>8.5193523929137413E-2</v>
      </c>
      <c r="AX101" s="215">
        <v>8.9613158584149172E-2</v>
      </c>
      <c r="AY101" s="220">
        <v>9.3155536218332363E-2</v>
      </c>
      <c r="AZ101" s="220">
        <v>9.5356460418249619E-2</v>
      </c>
      <c r="BA101" s="220">
        <v>9.0956628457547428E-2</v>
      </c>
      <c r="BB101" s="220">
        <v>9.5704697807445893E-2</v>
      </c>
      <c r="BC101" s="72">
        <v>7.0593285278593307E-2</v>
      </c>
      <c r="BD101" s="72">
        <v>7.1128388097789666E-2</v>
      </c>
      <c r="BE101" s="72">
        <v>6.5777759330719165E-2</v>
      </c>
      <c r="BF101" s="72">
        <v>7.9582090801744748E-2</v>
      </c>
      <c r="BG101" s="72">
        <v>7.1901959455208178E-2</v>
      </c>
      <c r="BH101" s="72">
        <v>6.7127545043546621E-2</v>
      </c>
      <c r="BI101" s="72">
        <v>1.3229151083864401E-2</v>
      </c>
      <c r="BJ101" s="72">
        <v>1.6278445907353264E-2</v>
      </c>
      <c r="BK101" s="72">
        <v>1.4995276792138294E-2</v>
      </c>
      <c r="BL101" s="72"/>
      <c r="BM101" s="72"/>
      <c r="BN101" s="72"/>
    </row>
    <row r="102" spans="1:66" ht="21">
      <c r="A102" s="28" t="s">
        <v>75</v>
      </c>
      <c r="B102" s="103" t="s">
        <v>89</v>
      </c>
      <c r="C102" s="103" t="s">
        <v>89</v>
      </c>
      <c r="D102" s="103" t="s">
        <v>89</v>
      </c>
      <c r="E102" s="103" t="s">
        <v>89</v>
      </c>
      <c r="F102" s="103" t="s">
        <v>89</v>
      </c>
      <c r="G102" s="104" t="s">
        <v>89</v>
      </c>
      <c r="H102" s="104" t="s">
        <v>89</v>
      </c>
      <c r="I102" s="104" t="s">
        <v>89</v>
      </c>
      <c r="J102" s="104" t="s">
        <v>89</v>
      </c>
      <c r="K102" s="104">
        <v>0</v>
      </c>
      <c r="L102" s="104">
        <v>0</v>
      </c>
      <c r="M102" s="104">
        <v>0</v>
      </c>
      <c r="N102" s="105">
        <v>0</v>
      </c>
      <c r="O102" s="105">
        <v>0</v>
      </c>
      <c r="P102" s="105">
        <v>0</v>
      </c>
      <c r="Q102" s="105">
        <v>0</v>
      </c>
      <c r="R102" s="105">
        <v>0</v>
      </c>
      <c r="S102" s="105">
        <v>0</v>
      </c>
      <c r="T102" s="105">
        <v>0</v>
      </c>
      <c r="U102" s="105">
        <v>7.4823819466747793E-2</v>
      </c>
      <c r="V102" s="105">
        <v>7.5898361305545711E-2</v>
      </c>
      <c r="W102" s="105">
        <v>1.4087896004012805E-2</v>
      </c>
      <c r="X102" s="104">
        <v>3.5643123316798073E-6</v>
      </c>
      <c r="Y102" s="127">
        <v>3.7070251930749019E-6</v>
      </c>
      <c r="Z102" s="127">
        <v>2.5870291730835173E-6</v>
      </c>
      <c r="AA102" s="127">
        <v>2.697664223364936E-6</v>
      </c>
      <c r="AB102" s="127">
        <v>2.8220231747421544E-6</v>
      </c>
      <c r="AC102" s="127">
        <v>2.9606617704559213E-6</v>
      </c>
      <c r="AD102" s="138">
        <v>0</v>
      </c>
      <c r="AE102" s="138">
        <v>0</v>
      </c>
      <c r="AF102" s="138">
        <v>0</v>
      </c>
      <c r="AG102" s="138">
        <v>0</v>
      </c>
      <c r="AH102" s="138">
        <v>0</v>
      </c>
      <c r="AI102" s="138">
        <v>0</v>
      </c>
      <c r="AJ102" s="138">
        <v>0</v>
      </c>
      <c r="AK102" s="138" t="s">
        <v>89</v>
      </c>
      <c r="AL102" s="138" t="s">
        <v>89</v>
      </c>
      <c r="AM102" s="138">
        <v>0</v>
      </c>
      <c r="AN102" s="138">
        <v>0</v>
      </c>
      <c r="AO102" s="138">
        <v>0</v>
      </c>
      <c r="AP102" s="138"/>
      <c r="AQ102" s="138"/>
      <c r="AR102" s="138"/>
      <c r="AS102" s="138"/>
      <c r="AT102" s="138"/>
      <c r="AU102" s="138">
        <v>0</v>
      </c>
      <c r="AV102" s="138">
        <v>0</v>
      </c>
      <c r="AW102" s="138">
        <v>0</v>
      </c>
      <c r="AX102" s="138">
        <v>0</v>
      </c>
      <c r="AY102" s="138">
        <v>0</v>
      </c>
      <c r="AZ102" s="138"/>
      <c r="BA102" s="138"/>
      <c r="BB102" s="138"/>
      <c r="BC102" s="242">
        <v>1.69862971648383E-2</v>
      </c>
      <c r="BD102" s="242">
        <v>1.7492727687441006E-2</v>
      </c>
      <c r="BE102" s="265">
        <v>1.8203052894495492E-2</v>
      </c>
      <c r="BF102" s="263">
        <v>9.0588666015050053E-6</v>
      </c>
      <c r="BG102" s="267">
        <v>9.3110205380929001E-6</v>
      </c>
      <c r="BH102" s="267">
        <v>9.4966413783868364E-6</v>
      </c>
      <c r="BI102" s="267">
        <v>0</v>
      </c>
      <c r="BJ102" s="267">
        <v>0</v>
      </c>
      <c r="BK102" s="278">
        <v>0</v>
      </c>
      <c r="BL102" s="278"/>
      <c r="BM102" s="278"/>
      <c r="BN102" s="278"/>
    </row>
    <row r="103" spans="1:66" s="83" customFormat="1" ht="21">
      <c r="A103" s="97" t="s">
        <v>94</v>
      </c>
      <c r="B103" s="84"/>
      <c r="C103" s="84"/>
      <c r="D103" s="84"/>
      <c r="E103" s="84"/>
      <c r="F103" s="84"/>
      <c r="G103" s="84"/>
      <c r="H103" s="84"/>
      <c r="I103" s="84"/>
      <c r="J103" s="85"/>
      <c r="K103" s="85">
        <v>0.99999999999999989</v>
      </c>
      <c r="L103" s="85">
        <v>1</v>
      </c>
      <c r="M103" s="85">
        <v>1</v>
      </c>
      <c r="N103" s="85">
        <v>1</v>
      </c>
      <c r="O103" s="85">
        <v>1</v>
      </c>
      <c r="P103" s="85">
        <v>1</v>
      </c>
      <c r="Q103" s="85">
        <v>1</v>
      </c>
      <c r="R103" s="85">
        <v>1</v>
      </c>
      <c r="S103" s="85">
        <v>0.99999999999999989</v>
      </c>
      <c r="T103" s="85">
        <v>1.0000000000000002</v>
      </c>
      <c r="U103" s="85">
        <v>0.99999999999999989</v>
      </c>
      <c r="V103" s="85">
        <v>1</v>
      </c>
      <c r="W103" s="85">
        <v>0.99999999999999989</v>
      </c>
      <c r="X103" s="85">
        <v>1</v>
      </c>
      <c r="Y103" s="85">
        <v>1</v>
      </c>
      <c r="Z103" s="85">
        <v>1</v>
      </c>
      <c r="AA103" s="85">
        <v>1</v>
      </c>
      <c r="AB103" s="85">
        <v>0.99999999999999978</v>
      </c>
      <c r="AC103" s="85">
        <v>1</v>
      </c>
      <c r="AD103" s="85">
        <v>1</v>
      </c>
      <c r="AE103" s="85">
        <v>1</v>
      </c>
      <c r="AF103" s="85">
        <v>1</v>
      </c>
      <c r="AG103" s="85">
        <v>0.99999999999999989</v>
      </c>
      <c r="AH103" s="85">
        <v>0.99999999999999978</v>
      </c>
      <c r="AI103" s="85">
        <v>0.99999999999999989</v>
      </c>
      <c r="AJ103" s="85">
        <v>0.99999999999999989</v>
      </c>
      <c r="AK103" s="85">
        <v>1</v>
      </c>
      <c r="AL103" s="85">
        <v>1</v>
      </c>
      <c r="AM103" s="85">
        <v>1</v>
      </c>
      <c r="AN103" s="85">
        <v>1</v>
      </c>
      <c r="AO103" s="85">
        <v>0.99999999999999989</v>
      </c>
      <c r="AP103" s="85">
        <v>1</v>
      </c>
      <c r="AQ103" s="85">
        <v>0.99999999999999978</v>
      </c>
      <c r="AR103" s="85">
        <v>0.99999999999999989</v>
      </c>
      <c r="AS103" s="85">
        <v>0.99999999999999989</v>
      </c>
      <c r="AT103" s="85">
        <v>1</v>
      </c>
      <c r="AU103" s="85">
        <v>1</v>
      </c>
      <c r="AV103" s="85">
        <v>1</v>
      </c>
      <c r="AW103" s="85">
        <v>1</v>
      </c>
      <c r="AX103" s="85">
        <v>0.99999999999999989</v>
      </c>
      <c r="AY103" s="85">
        <v>0.99999999999999989</v>
      </c>
      <c r="AZ103" s="85">
        <v>0.99999999999999989</v>
      </c>
      <c r="BA103" s="85">
        <v>1</v>
      </c>
      <c r="BB103" s="85">
        <v>1</v>
      </c>
      <c r="BC103" s="85">
        <v>1</v>
      </c>
      <c r="BD103" s="85">
        <v>1</v>
      </c>
      <c r="BE103" s="85">
        <v>1.0000000000000002</v>
      </c>
      <c r="BF103" s="85">
        <v>1</v>
      </c>
      <c r="BG103" s="85">
        <v>1</v>
      </c>
      <c r="BH103" s="85">
        <v>1</v>
      </c>
      <c r="BI103" s="85">
        <v>0.99816368191740523</v>
      </c>
      <c r="BJ103" s="85">
        <v>1</v>
      </c>
      <c r="BK103" s="85">
        <f>+SUM(BK97:BK102)</f>
        <v>1</v>
      </c>
      <c r="BL103" s="85"/>
      <c r="BM103" s="85"/>
      <c r="BN103" s="85"/>
    </row>
    <row r="104" spans="1:66">
      <c r="BI104" s="5" t="s">
        <v>101</v>
      </c>
      <c r="BM104" s="5" t="s">
        <v>101</v>
      </c>
    </row>
    <row r="107" spans="1:66">
      <c r="Y107" s="58"/>
    </row>
    <row r="108" spans="1:66">
      <c r="Y108" s="58"/>
    </row>
    <row r="109" spans="1:66">
      <c r="Y109" s="58"/>
    </row>
    <row r="110" spans="1:66">
      <c r="Y110" s="58"/>
    </row>
    <row r="111" spans="1:66">
      <c r="Y111" s="58"/>
    </row>
    <row r="112" spans="1:66">
      <c r="Y112" s="58"/>
    </row>
    <row r="113" spans="25:25">
      <c r="Y113" s="58"/>
    </row>
  </sheetData>
  <sortState xmlns:xlrd2="http://schemas.microsoft.com/office/spreadsheetml/2017/richdata2" ref="AH62:AI81">
    <sortCondition ref="AH62"/>
  </sortState>
  <mergeCells count="134">
    <mergeCell ref="BK7:BN7"/>
    <mergeCell ref="BK27:BN27"/>
    <mergeCell ref="BK44:BN44"/>
    <mergeCell ref="BK59:BN59"/>
    <mergeCell ref="BK83:BN83"/>
    <mergeCell ref="BK94:BN94"/>
    <mergeCell ref="BG7:BJ7"/>
    <mergeCell ref="BG27:BJ27"/>
    <mergeCell ref="BG44:BJ44"/>
    <mergeCell ref="BG59:BJ59"/>
    <mergeCell ref="BG83:BJ83"/>
    <mergeCell ref="BG94:BJ94"/>
    <mergeCell ref="BC7:BF7"/>
    <mergeCell ref="BC27:BF27"/>
    <mergeCell ref="BC44:BF44"/>
    <mergeCell ref="BC59:BF59"/>
    <mergeCell ref="BC83:BF83"/>
    <mergeCell ref="BC94:BF94"/>
    <mergeCell ref="AY7:BB7"/>
    <mergeCell ref="AY27:BB27"/>
    <mergeCell ref="AY44:BB44"/>
    <mergeCell ref="AY59:BB59"/>
    <mergeCell ref="AY83:BB83"/>
    <mergeCell ref="AY94:BB94"/>
    <mergeCell ref="AU7:AW7"/>
    <mergeCell ref="AU27:AW27"/>
    <mergeCell ref="AU44:AW44"/>
    <mergeCell ref="AU59:AW59"/>
    <mergeCell ref="AU83:AW83"/>
    <mergeCell ref="AU94:AW94"/>
    <mergeCell ref="D35:D36"/>
    <mergeCell ref="C7:F7"/>
    <mergeCell ref="G7:J7"/>
    <mergeCell ref="K7:N7"/>
    <mergeCell ref="AQ94:AT94"/>
    <mergeCell ref="AQ7:AT7"/>
    <mergeCell ref="AQ27:AT27"/>
    <mergeCell ref="AQ44:AT44"/>
    <mergeCell ref="AQ59:AT59"/>
    <mergeCell ref="AQ83:AT83"/>
    <mergeCell ref="AM94:AP94"/>
    <mergeCell ref="AM7:AP7"/>
    <mergeCell ref="AM27:AP27"/>
    <mergeCell ref="AM44:AP44"/>
    <mergeCell ref="AM59:AP59"/>
    <mergeCell ref="AM83:AP83"/>
    <mergeCell ref="E30:E31"/>
    <mergeCell ref="E35:E36"/>
    <mergeCell ref="F35:F36"/>
    <mergeCell ref="F30:F31"/>
    <mergeCell ref="D37:D38"/>
    <mergeCell ref="D39:D40"/>
    <mergeCell ref="AI94:AL94"/>
    <mergeCell ref="AI7:AL7"/>
    <mergeCell ref="AI27:AL27"/>
    <mergeCell ref="AI44:AL44"/>
    <mergeCell ref="AI59:AL59"/>
    <mergeCell ref="AI83:AL83"/>
    <mergeCell ref="U54:U55"/>
    <mergeCell ref="V54:V55"/>
    <mergeCell ref="W54:W55"/>
    <mergeCell ref="W47:W48"/>
    <mergeCell ref="X47:X48"/>
    <mergeCell ref="X54:X55"/>
    <mergeCell ref="AA7:AD7"/>
    <mergeCell ref="W59:Z59"/>
    <mergeCell ref="AA59:AD59"/>
    <mergeCell ref="AE94:AH94"/>
    <mergeCell ref="W94:Z94"/>
    <mergeCell ref="AA94:AD94"/>
    <mergeCell ref="O7:R7"/>
    <mergeCell ref="S7:V7"/>
    <mergeCell ref="W7:Z7"/>
    <mergeCell ref="I37:I38"/>
    <mergeCell ref="I39:I40"/>
    <mergeCell ref="G37:G38"/>
    <mergeCell ref="G39:G40"/>
    <mergeCell ref="H37:H38"/>
    <mergeCell ref="H39:H40"/>
    <mergeCell ref="W27:Z27"/>
    <mergeCell ref="I30:I31"/>
    <mergeCell ref="I35:I36"/>
    <mergeCell ref="G30:G31"/>
    <mergeCell ref="G35:G36"/>
    <mergeCell ref="H30:H31"/>
    <mergeCell ref="H35:H36"/>
    <mergeCell ref="B35:B36"/>
    <mergeCell ref="AA27:AD27"/>
    <mergeCell ref="C44:F44"/>
    <mergeCell ref="G44:J44"/>
    <mergeCell ref="K44:N44"/>
    <mergeCell ref="O44:R44"/>
    <mergeCell ref="S44:V44"/>
    <mergeCell ref="W44:Z44"/>
    <mergeCell ref="AA44:AD44"/>
    <mergeCell ref="C27:F27"/>
    <mergeCell ref="G27:J27"/>
    <mergeCell ref="K27:N27"/>
    <mergeCell ref="O27:R27"/>
    <mergeCell ref="S27:V27"/>
    <mergeCell ref="B30:B31"/>
    <mergeCell ref="B37:B38"/>
    <mergeCell ref="B39:B40"/>
    <mergeCell ref="C30:C31"/>
    <mergeCell ref="C37:C38"/>
    <mergeCell ref="C39:C40"/>
    <mergeCell ref="C35:C36"/>
    <mergeCell ref="E37:E38"/>
    <mergeCell ref="E39:E40"/>
    <mergeCell ref="D30:D31"/>
    <mergeCell ref="C94:F94"/>
    <mergeCell ref="G94:J94"/>
    <mergeCell ref="K94:N94"/>
    <mergeCell ref="O94:R94"/>
    <mergeCell ref="S94:V94"/>
    <mergeCell ref="AE7:AH7"/>
    <mergeCell ref="AE27:AH27"/>
    <mergeCell ref="AE44:AH44"/>
    <mergeCell ref="AE59:AH59"/>
    <mergeCell ref="AE83:AH83"/>
    <mergeCell ref="C83:F83"/>
    <mergeCell ref="G83:J83"/>
    <mergeCell ref="K83:N83"/>
    <mergeCell ref="O83:R83"/>
    <mergeCell ref="S83:V83"/>
    <mergeCell ref="W83:Z83"/>
    <mergeCell ref="AA83:AD83"/>
    <mergeCell ref="C59:F59"/>
    <mergeCell ref="G59:J59"/>
    <mergeCell ref="K59:N59"/>
    <mergeCell ref="O59:R59"/>
    <mergeCell ref="S59:V59"/>
    <mergeCell ref="F37:F38"/>
    <mergeCell ref="F39:F40"/>
  </mergeCells>
  <pageMargins left="0.7" right="0.7" top="0.75" bottom="0.75" header="0.3" footer="0.3"/>
  <pageSetup paperSize="9" orientation="portrait" horizontalDpi="90" verticalDpi="90" r:id="rId1"/>
  <rowBreaks count="1" manualBreakCount="1">
    <brk id="43" max="16383" man="1"/>
  </rowBreaks>
  <colBreaks count="4" manualBreakCount="4">
    <brk id="10" max="1048575" man="1"/>
    <brk id="12" max="104" man="1"/>
    <brk id="18" max="1048575" man="1"/>
    <brk id="26"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OC_Issuing capacity</vt:lpstr>
      <vt:lpstr>Residential pool</vt:lpstr>
      <vt:lpstr>Commercial pool</vt:lpstr>
    </vt:vector>
  </TitlesOfParts>
  <Company/>
  <LinksUpToDate>false</LinksUpToDate>
  <SharedDoc>false</SharedDoc>
  <HyperlinksChanged>false</HyperlinksChanged>
  <AppVersion>16.0300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2006-09-16T00:00:00Z</dcterms:created>
  <dcterms:modified xsi:type="dcterms:W3CDTF">2023-05-17T10:22:24Z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2c11c9e-624c-4a75-9f78-0989052ff6ea_Enabled">
    <vt:lpwstr>true</vt:lpwstr>
  </property>
  <property fmtid="{D5CDD505-2E9C-101B-9397-08002B2CF9AE}" pid="3" name="MSIP_Label_c2c11c9e-624c-4a75-9f78-0989052ff6ea_SetDate">
    <vt:lpwstr>2022-02-11T17:23:09Z</vt:lpwstr>
  </property>
  <property fmtid="{D5CDD505-2E9C-101B-9397-08002B2CF9AE}" pid="4" name="MSIP_Label_c2c11c9e-624c-4a75-9f78-0989052ff6ea_Method">
    <vt:lpwstr>Standard</vt:lpwstr>
  </property>
  <property fmtid="{D5CDD505-2E9C-101B-9397-08002B2CF9AE}" pid="5" name="MSIP_Label_c2c11c9e-624c-4a75-9f78-0989052ff6ea_Name">
    <vt:lpwstr>c2c11c9e-624c-4a75-9f78-0989052ff6ea</vt:lpwstr>
  </property>
  <property fmtid="{D5CDD505-2E9C-101B-9397-08002B2CF9AE}" pid="6" name="MSIP_Label_c2c11c9e-624c-4a75-9f78-0989052ff6ea_SiteId">
    <vt:lpwstr>5df31d35-3ba9-481e-a3c8-ff9be3ee783b</vt:lpwstr>
  </property>
  <property fmtid="{D5CDD505-2E9C-101B-9397-08002B2CF9AE}" pid="7" name="MSIP_Label_c2c11c9e-624c-4a75-9f78-0989052ff6ea_ActionId">
    <vt:lpwstr>6f9e7d58-2ec6-4439-86dd-b0fb905986ee</vt:lpwstr>
  </property>
  <property fmtid="{D5CDD505-2E9C-101B-9397-08002B2CF9AE}" pid="8" name="MSIP_Label_c2c11c9e-624c-4a75-9f78-0989052ff6ea_ContentBits">
    <vt:lpwstr>0</vt:lpwstr>
  </property>
</Properties>
</file>