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calcPr calcId="152511" calcMode="manual" calcCompleted="0" calcOnSave="0"/>
</workbook>
</file>

<file path=xl/calcChain.xml><?xml version="1.0" encoding="utf-8"?>
<calcChain xmlns="http://schemas.openxmlformats.org/spreadsheetml/2006/main">
  <c r="BO11" i="7" l="1"/>
  <c r="BO13" i="7"/>
  <c r="BO14" i="7"/>
  <c r="BO15" i="7" s="1"/>
  <c r="BN13" i="7" l="1"/>
  <c r="BN14" i="7"/>
  <c r="BN15" i="7" s="1"/>
  <c r="BM14" i="7"/>
  <c r="BN11" i="7"/>
  <c r="BM15" i="7" l="1"/>
  <c r="BM13" i="7"/>
  <c r="BM11" i="7"/>
  <c r="AQ94" i="14" l="1"/>
  <c r="AQ83" i="14"/>
  <c r="AQ59" i="14"/>
  <c r="AQ44" i="14"/>
  <c r="AQ27" i="14"/>
  <c r="AT103" i="14"/>
  <c r="AS103" i="14"/>
  <c r="AR103" i="14"/>
  <c r="AQ103" i="14"/>
  <c r="AT91" i="14"/>
  <c r="AS91" i="14"/>
  <c r="AR91" i="14"/>
  <c r="AQ91" i="14"/>
  <c r="AT80" i="14"/>
  <c r="AS80" i="14"/>
  <c r="AR80" i="14"/>
  <c r="AQ80" i="14"/>
  <c r="AT56" i="14"/>
  <c r="AS56" i="14"/>
  <c r="AR56" i="14"/>
  <c r="AQ56" i="14"/>
  <c r="AT41" i="14"/>
  <c r="AS41" i="14"/>
  <c r="AR41" i="14"/>
  <c r="AQ41" i="14"/>
  <c r="AQ97" i="11" l="1"/>
  <c r="AQ88" i="11"/>
  <c r="AQ65" i="11"/>
  <c r="AQ55" i="11"/>
  <c r="AQ44" i="11"/>
  <c r="AQ27" i="11"/>
  <c r="AT105" i="11"/>
  <c r="AS105" i="11"/>
  <c r="AR105" i="11"/>
  <c r="AQ105" i="11"/>
  <c r="AT85" i="11"/>
  <c r="AS85" i="11"/>
  <c r="AR85" i="11"/>
  <c r="AQ85" i="11"/>
  <c r="AT62" i="11"/>
  <c r="AS62" i="11"/>
  <c r="AR62" i="11"/>
  <c r="AQ62" i="11"/>
  <c r="AT52" i="11"/>
  <c r="AS52" i="11"/>
  <c r="AR52" i="11"/>
  <c r="AQ52" i="11"/>
  <c r="AT41" i="11"/>
  <c r="AS41" i="11"/>
  <c r="AR41" i="11"/>
  <c r="AQ41" i="11"/>
  <c r="BL14" i="7" l="1"/>
  <c r="BL15" i="7" s="1"/>
  <c r="BL13" i="7"/>
  <c r="BL11" i="7"/>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5" i="7"/>
  <c r="BI15" i="7"/>
  <c r="BH14" i="7"/>
  <c r="BI14" i="7"/>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<sst xmlns="http://schemas.openxmlformats.org/spreadsheetml/2006/main" count="1237" uniqueCount="100">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</sst>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204">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2" fillId="22" borderId="12"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0" fontId="48" fillId="24" borderId="0"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O22"/>
  <sheetViews>
    <sheetView showGridLines="0" tabSelected="1" zoomScale="130" zoomScaleNormal="130" workbookViewId="0">
      <pane xSplit="3" topLeftCell="BE1" activePane="topRight" state="frozen"/>
      <selection pane="topRight" activeCell="BO13" sqref="BO13"/>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7" max="267" customWidth="true" width="3.140625" collapsed="true"/>
    <col min="268" max="268" customWidth="true" width="14.28515625" collapsed="true"/>
    <col min="269" max="269" bestFit="true" customWidth="true" width="36.28515625" collapsed="true"/>
    <col min="270" max="273" customWidth="true" width="11.42578125" collapsed="true"/>
    <col min="274" max="274" bestFit="true" customWidth="true" width="20.0" collapsed="true"/>
    <col min="275" max="289" customWidth="true" width="11.42578125" collapsed="true"/>
    <col min="290" max="290" bestFit="true" customWidth="true" width="13.0" collapsed="true"/>
    <col min="291" max="293" customWidth="true" width="11.5703125" collapsed="true"/>
    <col min="294" max="294" customWidth="true" width="17.42578125" collapsed="true"/>
    <col min="295" max="295" customWidth="true" width="11.5703125" collapsed="true"/>
    <col min="296" max="296" bestFit="true" customWidth="true" width="16.5703125" collapsed="true"/>
    <col min="303" max="303" bestFit="true" customWidth="true" width="16.42578125" collapsed="true"/>
    <col min="523" max="523" customWidth="true" width="3.140625" collapsed="true"/>
    <col min="524" max="524" customWidth="true" width="14.28515625" collapsed="true"/>
    <col min="525" max="525" bestFit="true" customWidth="true" width="36.28515625" collapsed="true"/>
    <col min="526" max="529" customWidth="true" width="11.42578125" collapsed="true"/>
    <col min="530" max="530" bestFit="true" customWidth="true" width="20.0" collapsed="true"/>
    <col min="531" max="545" customWidth="true" width="11.42578125" collapsed="true"/>
    <col min="546" max="546" bestFit="true" customWidth="true" width="13.0" collapsed="true"/>
    <col min="547" max="549" customWidth="true" width="11.5703125" collapsed="true"/>
    <col min="550" max="550" customWidth="true" width="17.42578125" collapsed="true"/>
    <col min="551" max="551" customWidth="true" width="11.5703125" collapsed="true"/>
    <col min="552" max="552" bestFit="true" customWidth="true" width="16.5703125" collapsed="true"/>
    <col min="559" max="559" bestFit="true" customWidth="true" width="16.42578125" collapsed="true"/>
    <col min="779" max="779" customWidth="true" width="3.140625" collapsed="true"/>
    <col min="780" max="780" customWidth="true" width="14.28515625" collapsed="true"/>
    <col min="781" max="781" bestFit="true" customWidth="true" width="36.28515625" collapsed="true"/>
    <col min="782" max="785" customWidth="true" width="11.42578125" collapsed="true"/>
    <col min="786" max="786" bestFit="true" customWidth="true" width="20.0" collapsed="true"/>
    <col min="787" max="801" customWidth="true" width="11.42578125" collapsed="true"/>
    <col min="802" max="802" bestFit="true" customWidth="true" width="13.0" collapsed="true"/>
    <col min="803" max="805" customWidth="true" width="11.5703125" collapsed="true"/>
    <col min="806" max="806" customWidth="true" width="17.42578125" collapsed="true"/>
    <col min="807" max="807" customWidth="true" width="11.5703125" collapsed="true"/>
    <col min="808" max="808" bestFit="true" customWidth="true" width="16.5703125" collapsed="true"/>
    <col min="815" max="815" bestFit="true" customWidth="true" width="16.42578125" collapsed="true"/>
    <col min="1035" max="1035" customWidth="true" width="3.140625" collapsed="true"/>
    <col min="1036" max="1036" customWidth="true" width="14.28515625" collapsed="true"/>
    <col min="1037" max="1037" bestFit="true" customWidth="true" width="36.28515625" collapsed="true"/>
    <col min="1038" max="1041" customWidth="true" width="11.42578125" collapsed="true"/>
    <col min="1042" max="1042" bestFit="true" customWidth="true" width="20.0" collapsed="true"/>
    <col min="1043" max="1057" customWidth="true" width="11.42578125" collapsed="true"/>
    <col min="1058" max="1058" bestFit="true" customWidth="true" width="13.0" collapsed="true"/>
    <col min="1059" max="1061" customWidth="true" width="11.5703125" collapsed="true"/>
    <col min="1062" max="1062" customWidth="true" width="17.42578125" collapsed="true"/>
    <col min="1063" max="1063" customWidth="true" width="11.5703125" collapsed="true"/>
    <col min="1064" max="1064" bestFit="true" customWidth="true" width="16.5703125" collapsed="true"/>
    <col min="1071" max="1071" bestFit="true" customWidth="true" width="16.42578125" collapsed="true"/>
    <col min="1291" max="1291" customWidth="true" width="3.140625" collapsed="true"/>
    <col min="1292" max="1292" customWidth="true" width="14.28515625" collapsed="true"/>
    <col min="1293" max="1293" bestFit="true" customWidth="true" width="36.28515625" collapsed="true"/>
    <col min="1294" max="1297" customWidth="true" width="11.42578125" collapsed="true"/>
    <col min="1298" max="1298" bestFit="true" customWidth="true" width="20.0" collapsed="true"/>
    <col min="1299" max="1313" customWidth="true" width="11.42578125" collapsed="true"/>
    <col min="1314" max="1314" bestFit="true" customWidth="true" width="13.0" collapsed="true"/>
    <col min="1315" max="1317" customWidth="true" width="11.5703125" collapsed="true"/>
    <col min="1318" max="1318" customWidth="true" width="17.42578125" collapsed="true"/>
    <col min="1319" max="1319" customWidth="true" width="11.5703125" collapsed="true"/>
    <col min="1320" max="1320" bestFit="true" customWidth="true" width="16.5703125" collapsed="true"/>
    <col min="1327" max="1327" bestFit="true" customWidth="true" width="16.42578125" collapsed="true"/>
    <col min="1547" max="1547" customWidth="true" width="3.140625" collapsed="true"/>
    <col min="1548" max="1548" customWidth="true" width="14.28515625" collapsed="true"/>
    <col min="1549" max="1549" bestFit="true" customWidth="true" width="36.28515625" collapsed="true"/>
    <col min="1550" max="1553" customWidth="true" width="11.42578125" collapsed="true"/>
    <col min="1554" max="1554" bestFit="true" customWidth="true" width="20.0" collapsed="true"/>
    <col min="1555" max="1569" customWidth="true" width="11.42578125" collapsed="true"/>
    <col min="1570" max="1570" bestFit="true" customWidth="true" width="13.0" collapsed="true"/>
    <col min="1571" max="1573" customWidth="true" width="11.5703125" collapsed="true"/>
    <col min="1574" max="1574" customWidth="true" width="17.42578125" collapsed="true"/>
    <col min="1575" max="1575" customWidth="true" width="11.5703125" collapsed="true"/>
    <col min="1576" max="1576" bestFit="true" customWidth="true" width="16.5703125" collapsed="true"/>
    <col min="1583" max="1583" bestFit="true" customWidth="true" width="16.42578125" collapsed="true"/>
    <col min="1803" max="1803" customWidth="true" width="3.140625" collapsed="true"/>
    <col min="1804" max="1804" customWidth="true" width="14.28515625" collapsed="true"/>
    <col min="1805" max="1805" bestFit="true" customWidth="true" width="36.28515625" collapsed="true"/>
    <col min="1806" max="1809" customWidth="true" width="11.42578125" collapsed="true"/>
    <col min="1810" max="1810" bestFit="true" customWidth="true" width="20.0" collapsed="true"/>
    <col min="1811" max="1825" customWidth="true" width="11.42578125" collapsed="true"/>
    <col min="1826" max="1826" bestFit="true" customWidth="true" width="13.0" collapsed="true"/>
    <col min="1827" max="1829" customWidth="true" width="11.5703125" collapsed="true"/>
    <col min="1830" max="1830" customWidth="true" width="17.42578125" collapsed="true"/>
    <col min="1831" max="1831" customWidth="true" width="11.5703125" collapsed="true"/>
    <col min="1832" max="1832" bestFit="true" customWidth="true" width="16.5703125" collapsed="true"/>
    <col min="1839" max="1839" bestFit="true" customWidth="true" width="16.42578125" collapsed="true"/>
    <col min="2059" max="2059" customWidth="true" width="3.140625" collapsed="true"/>
    <col min="2060" max="2060" customWidth="true" width="14.28515625" collapsed="true"/>
    <col min="2061" max="2061" bestFit="true" customWidth="true" width="36.28515625" collapsed="true"/>
    <col min="2062" max="2065" customWidth="true" width="11.42578125" collapsed="true"/>
    <col min="2066" max="2066" bestFit="true" customWidth="true" width="20.0" collapsed="true"/>
    <col min="2067" max="2081" customWidth="true" width="11.42578125" collapsed="true"/>
    <col min="2082" max="2082" bestFit="true" customWidth="true" width="13.0" collapsed="true"/>
    <col min="2083" max="2085" customWidth="true" width="11.5703125" collapsed="true"/>
    <col min="2086" max="2086" customWidth="true" width="17.42578125" collapsed="true"/>
    <col min="2087" max="2087" customWidth="true" width="11.5703125" collapsed="true"/>
    <col min="2088" max="2088" bestFit="true" customWidth="true" width="16.5703125" collapsed="true"/>
    <col min="2095" max="2095" bestFit="true" customWidth="true" width="16.42578125" collapsed="true"/>
    <col min="2315" max="2315" customWidth="true" width="3.140625" collapsed="true"/>
    <col min="2316" max="2316" customWidth="true" width="14.28515625" collapsed="true"/>
    <col min="2317" max="2317" bestFit="true" customWidth="true" width="36.28515625" collapsed="true"/>
    <col min="2318" max="2321" customWidth="true" width="11.42578125" collapsed="true"/>
    <col min="2322" max="2322" bestFit="true" customWidth="true" width="20.0" collapsed="true"/>
    <col min="2323" max="2337" customWidth="true" width="11.42578125" collapsed="true"/>
    <col min="2338" max="2338" bestFit="true" customWidth="true" width="13.0" collapsed="true"/>
    <col min="2339" max="2341" customWidth="true" width="11.5703125" collapsed="true"/>
    <col min="2342" max="2342" customWidth="true" width="17.42578125" collapsed="true"/>
    <col min="2343" max="2343" customWidth="true" width="11.5703125" collapsed="true"/>
    <col min="2344" max="2344" bestFit="true" customWidth="true" width="16.5703125" collapsed="true"/>
    <col min="2351" max="2351" bestFit="true" customWidth="true" width="16.42578125" collapsed="true"/>
    <col min="2571" max="2571" customWidth="true" width="3.140625" collapsed="true"/>
    <col min="2572" max="2572" customWidth="true" width="14.28515625" collapsed="true"/>
    <col min="2573" max="2573" bestFit="true" customWidth="true" width="36.28515625" collapsed="true"/>
    <col min="2574" max="2577" customWidth="true" width="11.42578125" collapsed="true"/>
    <col min="2578" max="2578" bestFit="true" customWidth="true" width="20.0" collapsed="true"/>
    <col min="2579" max="2593" customWidth="true" width="11.42578125" collapsed="true"/>
    <col min="2594" max="2594" bestFit="true" customWidth="true" width="13.0" collapsed="true"/>
    <col min="2595" max="2597" customWidth="true" width="11.5703125" collapsed="true"/>
    <col min="2598" max="2598" customWidth="true" width="17.42578125" collapsed="true"/>
    <col min="2599" max="2599" customWidth="true" width="11.5703125" collapsed="true"/>
    <col min="2600" max="2600" bestFit="true" customWidth="true" width="16.5703125" collapsed="true"/>
    <col min="2607" max="2607" bestFit="true" customWidth="true" width="16.42578125" collapsed="true"/>
    <col min="2827" max="2827" customWidth="true" width="3.140625" collapsed="true"/>
    <col min="2828" max="2828" customWidth="true" width="14.28515625" collapsed="true"/>
    <col min="2829" max="2829" bestFit="true" customWidth="true" width="36.28515625" collapsed="true"/>
    <col min="2830" max="2833" customWidth="true" width="11.42578125" collapsed="true"/>
    <col min="2834" max="2834" bestFit="true" customWidth="true" width="20.0" collapsed="true"/>
    <col min="2835" max="2849" customWidth="true" width="11.42578125" collapsed="true"/>
    <col min="2850" max="2850" bestFit="true" customWidth="true" width="13.0" collapsed="true"/>
    <col min="2851" max="2853" customWidth="true" width="11.5703125" collapsed="true"/>
    <col min="2854" max="2854" customWidth="true" width="17.42578125" collapsed="true"/>
    <col min="2855" max="2855" customWidth="true" width="11.5703125" collapsed="true"/>
    <col min="2856" max="2856" bestFit="true" customWidth="true" width="16.5703125" collapsed="true"/>
    <col min="2863" max="2863" bestFit="true" customWidth="true" width="16.42578125" collapsed="true"/>
    <col min="3083" max="3083" customWidth="true" width="3.140625" collapsed="true"/>
    <col min="3084" max="3084" customWidth="true" width="14.28515625" collapsed="true"/>
    <col min="3085" max="3085" bestFit="true" customWidth="true" width="36.28515625" collapsed="true"/>
    <col min="3086" max="3089" customWidth="true" width="11.42578125" collapsed="true"/>
    <col min="3090" max="3090" bestFit="true" customWidth="true" width="20.0" collapsed="true"/>
    <col min="3091" max="3105" customWidth="true" width="11.42578125" collapsed="true"/>
    <col min="3106" max="3106" bestFit="true" customWidth="true" width="13.0" collapsed="true"/>
    <col min="3107" max="3109" customWidth="true" width="11.5703125" collapsed="true"/>
    <col min="3110" max="3110" customWidth="true" width="17.42578125" collapsed="true"/>
    <col min="3111" max="3111" customWidth="true" width="11.5703125" collapsed="true"/>
    <col min="3112" max="3112" bestFit="true" customWidth="true" width="16.5703125" collapsed="true"/>
    <col min="3119" max="3119" bestFit="true" customWidth="true" width="16.42578125" collapsed="true"/>
    <col min="3339" max="3339" customWidth="true" width="3.140625" collapsed="true"/>
    <col min="3340" max="3340" customWidth="true" width="14.28515625" collapsed="true"/>
    <col min="3341" max="3341" bestFit="true" customWidth="true" width="36.28515625" collapsed="true"/>
    <col min="3342" max="3345" customWidth="true" width="11.42578125" collapsed="true"/>
    <col min="3346" max="3346" bestFit="true" customWidth="true" width="20.0" collapsed="true"/>
    <col min="3347" max="3361" customWidth="true" width="11.42578125" collapsed="true"/>
    <col min="3362" max="3362" bestFit="true" customWidth="true" width="13.0" collapsed="true"/>
    <col min="3363" max="3365" customWidth="true" width="11.5703125" collapsed="true"/>
    <col min="3366" max="3366" customWidth="true" width="17.42578125" collapsed="true"/>
    <col min="3367" max="3367" customWidth="true" width="11.5703125" collapsed="true"/>
    <col min="3368" max="3368" bestFit="true" customWidth="true" width="16.5703125" collapsed="true"/>
    <col min="3375" max="3375" bestFit="true" customWidth="true" width="16.42578125" collapsed="true"/>
    <col min="3595" max="3595" customWidth="true" width="3.140625" collapsed="true"/>
    <col min="3596" max="3596" customWidth="true" width="14.28515625" collapsed="true"/>
    <col min="3597" max="3597" bestFit="true" customWidth="true" width="36.28515625" collapsed="true"/>
    <col min="3598" max="3601" customWidth="true" width="11.42578125" collapsed="true"/>
    <col min="3602" max="3602" bestFit="true" customWidth="true" width="20.0" collapsed="true"/>
    <col min="3603" max="3617" customWidth="true" width="11.42578125" collapsed="true"/>
    <col min="3618" max="3618" bestFit="true" customWidth="true" width="13.0" collapsed="true"/>
    <col min="3619" max="3621" customWidth="true" width="11.5703125" collapsed="true"/>
    <col min="3622" max="3622" customWidth="true" width="17.42578125" collapsed="true"/>
    <col min="3623" max="3623" customWidth="true" width="11.5703125" collapsed="true"/>
    <col min="3624" max="3624" bestFit="true" customWidth="true" width="16.5703125" collapsed="true"/>
    <col min="3631" max="3631" bestFit="true" customWidth="true" width="16.42578125" collapsed="true"/>
    <col min="3851" max="3851" customWidth="true" width="3.140625" collapsed="true"/>
    <col min="3852" max="3852" customWidth="true" width="14.28515625" collapsed="true"/>
    <col min="3853" max="3853" bestFit="true" customWidth="true" width="36.28515625" collapsed="true"/>
    <col min="3854" max="3857" customWidth="true" width="11.42578125" collapsed="true"/>
    <col min="3858" max="3858" bestFit="true" customWidth="true" width="20.0" collapsed="true"/>
    <col min="3859" max="3873" customWidth="true" width="11.42578125" collapsed="true"/>
    <col min="3874" max="3874" bestFit="true" customWidth="true" width="13.0" collapsed="true"/>
    <col min="3875" max="3877" customWidth="true" width="11.5703125" collapsed="true"/>
    <col min="3878" max="3878" customWidth="true" width="17.42578125" collapsed="true"/>
    <col min="3879" max="3879" customWidth="true" width="11.5703125" collapsed="true"/>
    <col min="3880" max="3880" bestFit="true" customWidth="true" width="16.5703125" collapsed="true"/>
    <col min="3887" max="3887" bestFit="true" customWidth="true" width="16.42578125" collapsed="true"/>
    <col min="4107" max="4107" customWidth="true" width="3.140625" collapsed="true"/>
    <col min="4108" max="4108" customWidth="true" width="14.28515625" collapsed="true"/>
    <col min="4109" max="4109" bestFit="true" customWidth="true" width="36.28515625" collapsed="true"/>
    <col min="4110" max="4113" customWidth="true" width="11.42578125" collapsed="true"/>
    <col min="4114" max="4114" bestFit="true" customWidth="true" width="20.0" collapsed="true"/>
    <col min="4115" max="4129" customWidth="true" width="11.42578125" collapsed="true"/>
    <col min="4130" max="4130" bestFit="true" customWidth="true" width="13.0" collapsed="true"/>
    <col min="4131" max="4133" customWidth="true" width="11.5703125" collapsed="true"/>
    <col min="4134" max="4134" customWidth="true" width="17.42578125" collapsed="true"/>
    <col min="4135" max="4135" customWidth="true" width="11.5703125" collapsed="true"/>
    <col min="4136" max="4136" bestFit="true" customWidth="true" width="16.5703125" collapsed="true"/>
    <col min="4143" max="4143" bestFit="true" customWidth="true" width="16.42578125" collapsed="true"/>
    <col min="4363" max="4363" customWidth="true" width="3.140625" collapsed="true"/>
    <col min="4364" max="4364" customWidth="true" width="14.28515625" collapsed="true"/>
    <col min="4365" max="4365" bestFit="true" customWidth="true" width="36.28515625" collapsed="true"/>
    <col min="4366" max="4369" customWidth="true" width="11.42578125" collapsed="true"/>
    <col min="4370" max="4370" bestFit="true" customWidth="true" width="20.0" collapsed="true"/>
    <col min="4371" max="4385" customWidth="true" width="11.42578125" collapsed="true"/>
    <col min="4386" max="4386" bestFit="true" customWidth="true" width="13.0" collapsed="true"/>
    <col min="4387" max="4389" customWidth="true" width="11.5703125" collapsed="true"/>
    <col min="4390" max="4390" customWidth="true" width="17.42578125" collapsed="true"/>
    <col min="4391" max="4391" customWidth="true" width="11.5703125" collapsed="true"/>
    <col min="4392" max="4392" bestFit="true" customWidth="true" width="16.5703125" collapsed="true"/>
    <col min="4399" max="4399" bestFit="true" customWidth="true" width="16.42578125" collapsed="true"/>
    <col min="4619" max="4619" customWidth="true" width="3.140625" collapsed="true"/>
    <col min="4620" max="4620" customWidth="true" width="14.28515625" collapsed="true"/>
    <col min="4621" max="4621" bestFit="true" customWidth="true" width="36.28515625" collapsed="true"/>
    <col min="4622" max="4625" customWidth="true" width="11.42578125" collapsed="true"/>
    <col min="4626" max="4626" bestFit="true" customWidth="true" width="20.0" collapsed="true"/>
    <col min="4627" max="4641" customWidth="true" width="11.42578125" collapsed="true"/>
    <col min="4642" max="4642" bestFit="true" customWidth="true" width="13.0" collapsed="true"/>
    <col min="4643" max="4645" customWidth="true" width="11.5703125" collapsed="true"/>
    <col min="4646" max="4646" customWidth="true" width="17.42578125" collapsed="true"/>
    <col min="4647" max="4647" customWidth="true" width="11.5703125" collapsed="true"/>
    <col min="4648" max="4648" bestFit="true" customWidth="true" width="16.5703125" collapsed="true"/>
    <col min="4655" max="4655" bestFit="true" customWidth="true" width="16.42578125" collapsed="true"/>
    <col min="4875" max="4875" customWidth="true" width="3.140625" collapsed="true"/>
    <col min="4876" max="4876" customWidth="true" width="14.28515625" collapsed="true"/>
    <col min="4877" max="4877" bestFit="true" customWidth="true" width="36.28515625" collapsed="true"/>
    <col min="4878" max="4881" customWidth="true" width="11.42578125" collapsed="true"/>
    <col min="4882" max="4882" bestFit="true" customWidth="true" width="20.0" collapsed="true"/>
    <col min="4883" max="4897" customWidth="true" width="11.42578125" collapsed="true"/>
    <col min="4898" max="4898" bestFit="true" customWidth="true" width="13.0" collapsed="true"/>
    <col min="4899" max="4901" customWidth="true" width="11.5703125" collapsed="true"/>
    <col min="4902" max="4902" customWidth="true" width="17.42578125" collapsed="true"/>
    <col min="4903" max="4903" customWidth="true" width="11.5703125" collapsed="true"/>
    <col min="4904" max="4904" bestFit="true" customWidth="true" width="16.5703125" collapsed="true"/>
    <col min="4911" max="4911" bestFit="true" customWidth="true" width="16.42578125" collapsed="true"/>
    <col min="5131" max="5131" customWidth="true" width="3.140625" collapsed="true"/>
    <col min="5132" max="5132" customWidth="true" width="14.28515625" collapsed="true"/>
    <col min="5133" max="5133" bestFit="true" customWidth="true" width="36.28515625" collapsed="true"/>
    <col min="5134" max="5137" customWidth="true" width="11.42578125" collapsed="true"/>
    <col min="5138" max="5138" bestFit="true" customWidth="true" width="20.0" collapsed="true"/>
    <col min="5139" max="5153" customWidth="true" width="11.42578125" collapsed="true"/>
    <col min="5154" max="5154" bestFit="true" customWidth="true" width="13.0" collapsed="true"/>
    <col min="5155" max="5157" customWidth="true" width="11.5703125" collapsed="true"/>
    <col min="5158" max="5158" customWidth="true" width="17.42578125" collapsed="true"/>
    <col min="5159" max="5159" customWidth="true" width="11.5703125" collapsed="true"/>
    <col min="5160" max="5160" bestFit="true" customWidth="true" width="16.5703125" collapsed="true"/>
    <col min="5167" max="5167" bestFit="true" customWidth="true" width="16.42578125" collapsed="true"/>
    <col min="5387" max="5387" customWidth="true" width="3.140625" collapsed="true"/>
    <col min="5388" max="5388" customWidth="true" width="14.28515625" collapsed="true"/>
    <col min="5389" max="5389" bestFit="true" customWidth="true" width="36.28515625" collapsed="true"/>
    <col min="5390" max="5393" customWidth="true" width="11.42578125" collapsed="true"/>
    <col min="5394" max="5394" bestFit="true" customWidth="true" width="20.0" collapsed="true"/>
    <col min="5395" max="5409" customWidth="true" width="11.42578125" collapsed="true"/>
    <col min="5410" max="5410" bestFit="true" customWidth="true" width="13.0" collapsed="true"/>
    <col min="5411" max="5413" customWidth="true" width="11.5703125" collapsed="true"/>
    <col min="5414" max="5414" customWidth="true" width="17.42578125" collapsed="true"/>
    <col min="5415" max="5415" customWidth="true" width="11.5703125" collapsed="true"/>
    <col min="5416" max="5416" bestFit="true" customWidth="true" width="16.5703125" collapsed="true"/>
    <col min="5423" max="5423" bestFit="true" customWidth="true" width="16.42578125" collapsed="true"/>
    <col min="5643" max="5643" customWidth="true" width="3.140625" collapsed="true"/>
    <col min="5644" max="5644" customWidth="true" width="14.28515625" collapsed="true"/>
    <col min="5645" max="5645" bestFit="true" customWidth="true" width="36.28515625" collapsed="true"/>
    <col min="5646" max="5649" customWidth="true" width="11.42578125" collapsed="true"/>
    <col min="5650" max="5650" bestFit="true" customWidth="true" width="20.0" collapsed="true"/>
    <col min="5651" max="5665" customWidth="true" width="11.42578125" collapsed="true"/>
    <col min="5666" max="5666" bestFit="true" customWidth="true" width="13.0" collapsed="true"/>
    <col min="5667" max="5669" customWidth="true" width="11.5703125" collapsed="true"/>
    <col min="5670" max="5670" customWidth="true" width="17.42578125" collapsed="true"/>
    <col min="5671" max="5671" customWidth="true" width="11.5703125" collapsed="true"/>
    <col min="5672" max="5672" bestFit="true" customWidth="true" width="16.5703125" collapsed="true"/>
    <col min="5679" max="5679" bestFit="true" customWidth="true" width="16.42578125" collapsed="true"/>
    <col min="5899" max="5899" customWidth="true" width="3.140625" collapsed="true"/>
    <col min="5900" max="5900" customWidth="true" width="14.28515625" collapsed="true"/>
    <col min="5901" max="5901" bestFit="true" customWidth="true" width="36.28515625" collapsed="true"/>
    <col min="5902" max="5905" customWidth="true" width="11.42578125" collapsed="true"/>
    <col min="5906" max="5906" bestFit="true" customWidth="true" width="20.0" collapsed="true"/>
    <col min="5907" max="5921" customWidth="true" width="11.42578125" collapsed="true"/>
    <col min="5922" max="5922" bestFit="true" customWidth="true" width="13.0" collapsed="true"/>
    <col min="5923" max="5925" customWidth="true" width="11.5703125" collapsed="true"/>
    <col min="5926" max="5926" customWidth="true" width="17.42578125" collapsed="true"/>
    <col min="5927" max="5927" customWidth="true" width="11.5703125" collapsed="true"/>
    <col min="5928" max="5928" bestFit="true" customWidth="true" width="16.5703125" collapsed="true"/>
    <col min="5935" max="5935" bestFit="true" customWidth="true" width="16.42578125" collapsed="true"/>
    <col min="6155" max="6155" customWidth="true" width="3.140625" collapsed="true"/>
    <col min="6156" max="6156" customWidth="true" width="14.28515625" collapsed="true"/>
    <col min="6157" max="6157" bestFit="true" customWidth="true" width="36.28515625" collapsed="true"/>
    <col min="6158" max="6161" customWidth="true" width="11.42578125" collapsed="true"/>
    <col min="6162" max="6162" bestFit="true" customWidth="true" width="20.0" collapsed="true"/>
    <col min="6163" max="6177" customWidth="true" width="11.42578125" collapsed="true"/>
    <col min="6178" max="6178" bestFit="true" customWidth="true" width="13.0" collapsed="true"/>
    <col min="6179" max="6181" customWidth="true" width="11.5703125" collapsed="true"/>
    <col min="6182" max="6182" customWidth="true" width="17.42578125" collapsed="true"/>
    <col min="6183" max="6183" customWidth="true" width="11.5703125" collapsed="true"/>
    <col min="6184" max="6184" bestFit="true" customWidth="true" width="16.5703125" collapsed="true"/>
    <col min="6191" max="6191" bestFit="true" customWidth="true" width="16.42578125" collapsed="true"/>
    <col min="6411" max="6411" customWidth="true" width="3.140625" collapsed="true"/>
    <col min="6412" max="6412" customWidth="true" width="14.28515625" collapsed="true"/>
    <col min="6413" max="6413" bestFit="true" customWidth="true" width="36.28515625" collapsed="true"/>
    <col min="6414" max="6417" customWidth="true" width="11.42578125" collapsed="true"/>
    <col min="6418" max="6418" bestFit="true" customWidth="true" width="20.0" collapsed="true"/>
    <col min="6419" max="6433" customWidth="true" width="11.42578125" collapsed="true"/>
    <col min="6434" max="6434" bestFit="true" customWidth="true" width="13.0" collapsed="true"/>
    <col min="6435" max="6437" customWidth="true" width="11.5703125" collapsed="true"/>
    <col min="6438" max="6438" customWidth="true" width="17.42578125" collapsed="true"/>
    <col min="6439" max="6439" customWidth="true" width="11.5703125" collapsed="true"/>
    <col min="6440" max="6440" bestFit="true" customWidth="true" width="16.5703125" collapsed="true"/>
    <col min="6447" max="6447" bestFit="true" customWidth="true" width="16.42578125" collapsed="true"/>
    <col min="6667" max="6667" customWidth="true" width="3.140625" collapsed="true"/>
    <col min="6668" max="6668" customWidth="true" width="14.28515625" collapsed="true"/>
    <col min="6669" max="6669" bestFit="true" customWidth="true" width="36.28515625" collapsed="true"/>
    <col min="6670" max="6673" customWidth="true" width="11.42578125" collapsed="true"/>
    <col min="6674" max="6674" bestFit="true" customWidth="true" width="20.0" collapsed="true"/>
    <col min="6675" max="6689" customWidth="true" width="11.42578125" collapsed="true"/>
    <col min="6690" max="6690" bestFit="true" customWidth="true" width="13.0" collapsed="true"/>
    <col min="6691" max="6693" customWidth="true" width="11.5703125" collapsed="true"/>
    <col min="6694" max="6694" customWidth="true" width="17.42578125" collapsed="true"/>
    <col min="6695" max="6695" customWidth="true" width="11.5703125" collapsed="true"/>
    <col min="6696" max="6696" bestFit="true" customWidth="true" width="16.5703125" collapsed="true"/>
    <col min="6703" max="6703" bestFit="true" customWidth="true" width="16.42578125" collapsed="true"/>
    <col min="6923" max="6923" customWidth="true" width="3.140625" collapsed="true"/>
    <col min="6924" max="6924" customWidth="true" width="14.28515625" collapsed="true"/>
    <col min="6925" max="6925" bestFit="true" customWidth="true" width="36.28515625" collapsed="true"/>
    <col min="6926" max="6929" customWidth="true" width="11.42578125" collapsed="true"/>
    <col min="6930" max="6930" bestFit="true" customWidth="true" width="20.0" collapsed="true"/>
    <col min="6931" max="6945" customWidth="true" width="11.42578125" collapsed="true"/>
    <col min="6946" max="6946" bestFit="true" customWidth="true" width="13.0" collapsed="true"/>
    <col min="6947" max="6949" customWidth="true" width="11.5703125" collapsed="true"/>
    <col min="6950" max="6950" customWidth="true" width="17.42578125" collapsed="true"/>
    <col min="6951" max="6951" customWidth="true" width="11.5703125" collapsed="true"/>
    <col min="6952" max="6952" bestFit="true" customWidth="true" width="16.5703125" collapsed="true"/>
    <col min="6959" max="6959" bestFit="true" customWidth="true" width="16.42578125" collapsed="true"/>
    <col min="7179" max="7179" customWidth="true" width="3.140625" collapsed="true"/>
    <col min="7180" max="7180" customWidth="true" width="14.28515625" collapsed="true"/>
    <col min="7181" max="7181" bestFit="true" customWidth="true" width="36.28515625" collapsed="true"/>
    <col min="7182" max="7185" customWidth="true" width="11.42578125" collapsed="true"/>
    <col min="7186" max="7186" bestFit="true" customWidth="true" width="20.0" collapsed="true"/>
    <col min="7187" max="7201" customWidth="true" width="11.42578125" collapsed="true"/>
    <col min="7202" max="7202" bestFit="true" customWidth="true" width="13.0" collapsed="true"/>
    <col min="7203" max="7205" customWidth="true" width="11.5703125" collapsed="true"/>
    <col min="7206" max="7206" customWidth="true" width="17.42578125" collapsed="true"/>
    <col min="7207" max="7207" customWidth="true" width="11.5703125" collapsed="true"/>
    <col min="7208" max="7208" bestFit="true" customWidth="true" width="16.5703125" collapsed="true"/>
    <col min="7215" max="7215" bestFit="true" customWidth="true" width="16.42578125" collapsed="true"/>
    <col min="7435" max="7435" customWidth="true" width="3.140625" collapsed="true"/>
    <col min="7436" max="7436" customWidth="true" width="14.28515625" collapsed="true"/>
    <col min="7437" max="7437" bestFit="true" customWidth="true" width="36.28515625" collapsed="true"/>
    <col min="7438" max="7441" customWidth="true" width="11.42578125" collapsed="true"/>
    <col min="7442" max="7442" bestFit="true" customWidth="true" width="20.0" collapsed="true"/>
    <col min="7443" max="7457" customWidth="true" width="11.42578125" collapsed="true"/>
    <col min="7458" max="7458" bestFit="true" customWidth="true" width="13.0" collapsed="true"/>
    <col min="7459" max="7461" customWidth="true" width="11.5703125" collapsed="true"/>
    <col min="7462" max="7462" customWidth="true" width="17.42578125" collapsed="true"/>
    <col min="7463" max="7463" customWidth="true" width="11.5703125" collapsed="true"/>
    <col min="7464" max="7464" bestFit="true" customWidth="true" width="16.5703125" collapsed="true"/>
    <col min="7471" max="7471" bestFit="true" customWidth="true" width="16.42578125" collapsed="true"/>
    <col min="7691" max="7691" customWidth="true" width="3.140625" collapsed="true"/>
    <col min="7692" max="7692" customWidth="true" width="14.28515625" collapsed="true"/>
    <col min="7693" max="7693" bestFit="true" customWidth="true" width="36.28515625" collapsed="true"/>
    <col min="7694" max="7697" customWidth="true" width="11.42578125" collapsed="true"/>
    <col min="7698" max="7698" bestFit="true" customWidth="true" width="20.0" collapsed="true"/>
    <col min="7699" max="7713" customWidth="true" width="11.42578125" collapsed="true"/>
    <col min="7714" max="7714" bestFit="true" customWidth="true" width="13.0" collapsed="true"/>
    <col min="7715" max="7717" customWidth="true" width="11.5703125" collapsed="true"/>
    <col min="7718" max="7718" customWidth="true" width="17.42578125" collapsed="true"/>
    <col min="7719" max="7719" customWidth="true" width="11.5703125" collapsed="true"/>
    <col min="7720" max="7720" bestFit="true" customWidth="true" width="16.5703125" collapsed="true"/>
    <col min="7727" max="7727" bestFit="true" customWidth="true" width="16.42578125" collapsed="true"/>
    <col min="7947" max="7947" customWidth="true" width="3.140625" collapsed="true"/>
    <col min="7948" max="7948" customWidth="true" width="14.28515625" collapsed="true"/>
    <col min="7949" max="7949" bestFit="true" customWidth="true" width="36.28515625" collapsed="true"/>
    <col min="7950" max="7953" customWidth="true" width="11.42578125" collapsed="true"/>
    <col min="7954" max="7954" bestFit="true" customWidth="true" width="20.0" collapsed="true"/>
    <col min="7955" max="7969" customWidth="true" width="11.42578125" collapsed="true"/>
    <col min="7970" max="7970" bestFit="true" customWidth="true" width="13.0" collapsed="true"/>
    <col min="7971" max="7973" customWidth="true" width="11.5703125" collapsed="true"/>
    <col min="7974" max="7974" customWidth="true" width="17.42578125" collapsed="true"/>
    <col min="7975" max="7975" customWidth="true" width="11.5703125" collapsed="true"/>
    <col min="7976" max="7976" bestFit="true" customWidth="true" width="16.5703125" collapsed="true"/>
    <col min="7983" max="7983" bestFit="true" customWidth="true" width="16.42578125" collapsed="true"/>
    <col min="8203" max="8203" customWidth="true" width="3.140625" collapsed="true"/>
    <col min="8204" max="8204" customWidth="true" width="14.28515625" collapsed="true"/>
    <col min="8205" max="8205" bestFit="true" customWidth="true" width="36.28515625" collapsed="true"/>
    <col min="8206" max="8209" customWidth="true" width="11.42578125" collapsed="true"/>
    <col min="8210" max="8210" bestFit="true" customWidth="true" width="20.0" collapsed="true"/>
    <col min="8211" max="8225" customWidth="true" width="11.42578125" collapsed="true"/>
    <col min="8226" max="8226" bestFit="true" customWidth="true" width="13.0" collapsed="true"/>
    <col min="8227" max="8229" customWidth="true" width="11.5703125" collapsed="true"/>
    <col min="8230" max="8230" customWidth="true" width="17.42578125" collapsed="true"/>
    <col min="8231" max="8231" customWidth="true" width="11.5703125" collapsed="true"/>
    <col min="8232" max="8232" bestFit="true" customWidth="true" width="16.5703125" collapsed="true"/>
    <col min="8239" max="8239" bestFit="true" customWidth="true" width="16.42578125" collapsed="true"/>
    <col min="8459" max="8459" customWidth="true" width="3.140625" collapsed="true"/>
    <col min="8460" max="8460" customWidth="true" width="14.28515625" collapsed="true"/>
    <col min="8461" max="8461" bestFit="true" customWidth="true" width="36.28515625" collapsed="true"/>
    <col min="8462" max="8465" customWidth="true" width="11.42578125" collapsed="true"/>
    <col min="8466" max="8466" bestFit="true" customWidth="true" width="20.0" collapsed="true"/>
    <col min="8467" max="8481" customWidth="true" width="11.42578125" collapsed="true"/>
    <col min="8482" max="8482" bestFit="true" customWidth="true" width="13.0" collapsed="true"/>
    <col min="8483" max="8485" customWidth="true" width="11.5703125" collapsed="true"/>
    <col min="8486" max="8486" customWidth="true" width="17.42578125" collapsed="true"/>
    <col min="8487" max="8487" customWidth="true" width="11.5703125" collapsed="true"/>
    <col min="8488" max="8488" bestFit="true" customWidth="true" width="16.5703125" collapsed="true"/>
    <col min="8495" max="8495" bestFit="true" customWidth="true" width="16.42578125" collapsed="true"/>
    <col min="8715" max="8715" customWidth="true" width="3.140625" collapsed="true"/>
    <col min="8716" max="8716" customWidth="true" width="14.28515625" collapsed="true"/>
    <col min="8717" max="8717" bestFit="true" customWidth="true" width="36.28515625" collapsed="true"/>
    <col min="8718" max="8721" customWidth="true" width="11.42578125" collapsed="true"/>
    <col min="8722" max="8722" bestFit="true" customWidth="true" width="20.0" collapsed="true"/>
    <col min="8723" max="8737" customWidth="true" width="11.42578125" collapsed="true"/>
    <col min="8738" max="8738" bestFit="true" customWidth="true" width="13.0" collapsed="true"/>
    <col min="8739" max="8741" customWidth="true" width="11.5703125" collapsed="true"/>
    <col min="8742" max="8742" customWidth="true" width="17.42578125" collapsed="true"/>
    <col min="8743" max="8743" customWidth="true" width="11.5703125" collapsed="true"/>
    <col min="8744" max="8744" bestFit="true" customWidth="true" width="16.5703125" collapsed="true"/>
    <col min="8751" max="8751" bestFit="true" customWidth="true" width="16.42578125" collapsed="true"/>
    <col min="8971" max="8971" customWidth="true" width="3.140625" collapsed="true"/>
    <col min="8972" max="8972" customWidth="true" width="14.28515625" collapsed="true"/>
    <col min="8973" max="8973" bestFit="true" customWidth="true" width="36.28515625" collapsed="true"/>
    <col min="8974" max="8977" customWidth="true" width="11.42578125" collapsed="true"/>
    <col min="8978" max="8978" bestFit="true" customWidth="true" width="20.0" collapsed="true"/>
    <col min="8979" max="8993" customWidth="true" width="11.42578125" collapsed="true"/>
    <col min="8994" max="8994" bestFit="true" customWidth="true" width="13.0" collapsed="true"/>
    <col min="8995" max="8997" customWidth="true" width="11.5703125" collapsed="true"/>
    <col min="8998" max="8998" customWidth="true" width="17.42578125" collapsed="true"/>
    <col min="8999" max="8999" customWidth="true" width="11.5703125" collapsed="true"/>
    <col min="9000" max="9000" bestFit="true" customWidth="true" width="16.5703125" collapsed="true"/>
    <col min="9007" max="9007" bestFit="true" customWidth="true" width="16.42578125" collapsed="true"/>
    <col min="9227" max="9227" customWidth="true" width="3.140625" collapsed="true"/>
    <col min="9228" max="9228" customWidth="true" width="14.28515625" collapsed="true"/>
    <col min="9229" max="9229" bestFit="true" customWidth="true" width="36.28515625" collapsed="true"/>
    <col min="9230" max="9233" customWidth="true" width="11.42578125" collapsed="true"/>
    <col min="9234" max="9234" bestFit="true" customWidth="true" width="20.0" collapsed="true"/>
    <col min="9235" max="9249" customWidth="true" width="11.42578125" collapsed="true"/>
    <col min="9250" max="9250" bestFit="true" customWidth="true" width="13.0" collapsed="true"/>
    <col min="9251" max="9253" customWidth="true" width="11.5703125" collapsed="true"/>
    <col min="9254" max="9254" customWidth="true" width="17.42578125" collapsed="true"/>
    <col min="9255" max="9255" customWidth="true" width="11.5703125" collapsed="true"/>
    <col min="9256" max="9256" bestFit="true" customWidth="true" width="16.5703125" collapsed="true"/>
    <col min="9263" max="9263" bestFit="true" customWidth="true" width="16.42578125" collapsed="true"/>
    <col min="9483" max="9483" customWidth="true" width="3.140625" collapsed="true"/>
    <col min="9484" max="9484" customWidth="true" width="14.28515625" collapsed="true"/>
    <col min="9485" max="9485" bestFit="true" customWidth="true" width="36.28515625" collapsed="true"/>
    <col min="9486" max="9489" customWidth="true" width="11.42578125" collapsed="true"/>
    <col min="9490" max="9490" bestFit="true" customWidth="true" width="20.0" collapsed="true"/>
    <col min="9491" max="9505" customWidth="true" width="11.42578125" collapsed="true"/>
    <col min="9506" max="9506" bestFit="true" customWidth="true" width="13.0" collapsed="true"/>
    <col min="9507" max="9509" customWidth="true" width="11.5703125" collapsed="true"/>
    <col min="9510" max="9510" customWidth="true" width="17.42578125" collapsed="true"/>
    <col min="9511" max="9511" customWidth="true" width="11.5703125" collapsed="true"/>
    <col min="9512" max="9512" bestFit="true" customWidth="true" width="16.5703125" collapsed="true"/>
    <col min="9519" max="9519" bestFit="true" customWidth="true" width="16.42578125" collapsed="true"/>
    <col min="9739" max="9739" customWidth="true" width="3.140625" collapsed="true"/>
    <col min="9740" max="9740" customWidth="true" width="14.28515625" collapsed="true"/>
    <col min="9741" max="9741" bestFit="true" customWidth="true" width="36.28515625" collapsed="true"/>
    <col min="9742" max="9745" customWidth="true" width="11.42578125" collapsed="true"/>
    <col min="9746" max="9746" bestFit="true" customWidth="true" width="20.0" collapsed="true"/>
    <col min="9747" max="9761" customWidth="true" width="11.42578125" collapsed="true"/>
    <col min="9762" max="9762" bestFit="true" customWidth="true" width="13.0" collapsed="true"/>
    <col min="9763" max="9765" customWidth="true" width="11.5703125" collapsed="true"/>
    <col min="9766" max="9766" customWidth="true" width="17.42578125" collapsed="true"/>
    <col min="9767" max="9767" customWidth="true" width="11.5703125" collapsed="true"/>
    <col min="9768" max="9768" bestFit="true" customWidth="true" width="16.5703125" collapsed="true"/>
    <col min="9775" max="9775" bestFit="true" customWidth="true" width="16.42578125" collapsed="true"/>
    <col min="9995" max="9995" customWidth="true" width="3.140625" collapsed="true"/>
    <col min="9996" max="9996" customWidth="true" width="14.28515625" collapsed="true"/>
    <col min="9997" max="9997" bestFit="true" customWidth="true" width="36.28515625" collapsed="true"/>
    <col min="9998" max="10001" customWidth="true" width="11.42578125" collapsed="true"/>
    <col min="10002" max="10002" bestFit="true" customWidth="true" width="20.0" collapsed="true"/>
    <col min="10003" max="10017" customWidth="true" width="11.42578125" collapsed="true"/>
    <col min="10018" max="10018" bestFit="true" customWidth="true" width="13.0" collapsed="true"/>
    <col min="10019" max="10021" customWidth="true" width="11.5703125" collapsed="true"/>
    <col min="10022" max="10022" customWidth="true" width="17.42578125" collapsed="true"/>
    <col min="10023" max="10023" customWidth="true" width="11.5703125" collapsed="true"/>
    <col min="10024" max="10024" bestFit="true" customWidth="true" width="16.5703125" collapsed="true"/>
    <col min="10031" max="10031" bestFit="true" customWidth="true" width="16.42578125" collapsed="true"/>
    <col min="10251" max="10251" customWidth="true" width="3.140625" collapsed="true"/>
    <col min="10252" max="10252" customWidth="true" width="14.28515625" collapsed="true"/>
    <col min="10253" max="10253" bestFit="true" customWidth="true" width="36.28515625" collapsed="true"/>
    <col min="10254" max="10257" customWidth="true" width="11.42578125" collapsed="true"/>
    <col min="10258" max="10258" bestFit="true" customWidth="true" width="20.0" collapsed="true"/>
    <col min="10259" max="10273" customWidth="true" width="11.42578125" collapsed="true"/>
    <col min="10274" max="10274" bestFit="true" customWidth="true" width="13.0" collapsed="true"/>
    <col min="10275" max="10277" customWidth="true" width="11.5703125" collapsed="true"/>
    <col min="10278" max="10278" customWidth="true" width="17.42578125" collapsed="true"/>
    <col min="10279" max="10279" customWidth="true" width="11.5703125" collapsed="true"/>
    <col min="10280" max="10280" bestFit="true" customWidth="true" width="16.5703125" collapsed="true"/>
    <col min="10287" max="10287" bestFit="true" customWidth="true" width="16.42578125" collapsed="true"/>
    <col min="10507" max="10507" customWidth="true" width="3.140625" collapsed="true"/>
    <col min="10508" max="10508" customWidth="true" width="14.28515625" collapsed="true"/>
    <col min="10509" max="10509" bestFit="true" customWidth="true" width="36.28515625" collapsed="true"/>
    <col min="10510" max="10513" customWidth="true" width="11.42578125" collapsed="true"/>
    <col min="10514" max="10514" bestFit="true" customWidth="true" width="20.0" collapsed="true"/>
    <col min="10515" max="10529" customWidth="true" width="11.42578125" collapsed="true"/>
    <col min="10530" max="10530" bestFit="true" customWidth="true" width="13.0" collapsed="true"/>
    <col min="10531" max="10533" customWidth="true" width="11.5703125" collapsed="true"/>
    <col min="10534" max="10534" customWidth="true" width="17.42578125" collapsed="true"/>
    <col min="10535" max="10535" customWidth="true" width="11.5703125" collapsed="true"/>
    <col min="10536" max="10536" bestFit="true" customWidth="true" width="16.5703125" collapsed="true"/>
    <col min="10543" max="10543" bestFit="true" customWidth="true" width="16.42578125" collapsed="true"/>
    <col min="10763" max="10763" customWidth="true" width="3.140625" collapsed="true"/>
    <col min="10764" max="10764" customWidth="true" width="14.28515625" collapsed="true"/>
    <col min="10765" max="10765" bestFit="true" customWidth="true" width="36.28515625" collapsed="true"/>
    <col min="10766" max="10769" customWidth="true" width="11.42578125" collapsed="true"/>
    <col min="10770" max="10770" bestFit="true" customWidth="true" width="20.0" collapsed="true"/>
    <col min="10771" max="10785" customWidth="true" width="11.42578125" collapsed="true"/>
    <col min="10786" max="10786" bestFit="true" customWidth="true" width="13.0" collapsed="true"/>
    <col min="10787" max="10789" customWidth="true" width="11.5703125" collapsed="true"/>
    <col min="10790" max="10790" customWidth="true" width="17.42578125" collapsed="true"/>
    <col min="10791" max="10791" customWidth="true" width="11.5703125" collapsed="true"/>
    <col min="10792" max="10792" bestFit="true" customWidth="true" width="16.5703125" collapsed="true"/>
    <col min="10799" max="10799" bestFit="true" customWidth="true" width="16.42578125" collapsed="true"/>
    <col min="11019" max="11019" customWidth="true" width="3.140625" collapsed="true"/>
    <col min="11020" max="11020" customWidth="true" width="14.28515625" collapsed="true"/>
    <col min="11021" max="11021" bestFit="true" customWidth="true" width="36.28515625" collapsed="true"/>
    <col min="11022" max="11025" customWidth="true" width="11.42578125" collapsed="true"/>
    <col min="11026" max="11026" bestFit="true" customWidth="true" width="20.0" collapsed="true"/>
    <col min="11027" max="11041" customWidth="true" width="11.42578125" collapsed="true"/>
    <col min="11042" max="11042" bestFit="true" customWidth="true" width="13.0" collapsed="true"/>
    <col min="11043" max="11045" customWidth="true" width="11.5703125" collapsed="true"/>
    <col min="11046" max="11046" customWidth="true" width="17.42578125" collapsed="true"/>
    <col min="11047" max="11047" customWidth="true" width="11.5703125" collapsed="true"/>
    <col min="11048" max="11048" bestFit="true" customWidth="true" width="16.5703125" collapsed="true"/>
    <col min="11055" max="11055" bestFit="true" customWidth="true" width="16.42578125" collapsed="true"/>
    <col min="11275" max="11275" customWidth="true" width="3.140625" collapsed="true"/>
    <col min="11276" max="11276" customWidth="true" width="14.28515625" collapsed="true"/>
    <col min="11277" max="11277" bestFit="true" customWidth="true" width="36.28515625" collapsed="true"/>
    <col min="11278" max="11281" customWidth="true" width="11.42578125" collapsed="true"/>
    <col min="11282" max="11282" bestFit="true" customWidth="true" width="20.0" collapsed="true"/>
    <col min="11283" max="11297" customWidth="true" width="11.42578125" collapsed="true"/>
    <col min="11298" max="11298" bestFit="true" customWidth="true" width="13.0" collapsed="true"/>
    <col min="11299" max="11301" customWidth="true" width="11.5703125" collapsed="true"/>
    <col min="11302" max="11302" customWidth="true" width="17.42578125" collapsed="true"/>
    <col min="11303" max="11303" customWidth="true" width="11.5703125" collapsed="true"/>
    <col min="11304" max="11304" bestFit="true" customWidth="true" width="16.5703125" collapsed="true"/>
    <col min="11311" max="11311" bestFit="true" customWidth="true" width="16.42578125" collapsed="true"/>
    <col min="11531" max="11531" customWidth="true" width="3.140625" collapsed="true"/>
    <col min="11532" max="11532" customWidth="true" width="14.28515625" collapsed="true"/>
    <col min="11533" max="11533" bestFit="true" customWidth="true" width="36.28515625" collapsed="true"/>
    <col min="11534" max="11537" customWidth="true" width="11.42578125" collapsed="true"/>
    <col min="11538" max="11538" bestFit="true" customWidth="true" width="20.0" collapsed="true"/>
    <col min="11539" max="11553" customWidth="true" width="11.42578125" collapsed="true"/>
    <col min="11554" max="11554" bestFit="true" customWidth="true" width="13.0" collapsed="true"/>
    <col min="11555" max="11557" customWidth="true" width="11.5703125" collapsed="true"/>
    <col min="11558" max="11558" customWidth="true" width="17.42578125" collapsed="true"/>
    <col min="11559" max="11559" customWidth="true" width="11.5703125" collapsed="true"/>
    <col min="11560" max="11560" bestFit="true" customWidth="true" width="16.5703125" collapsed="true"/>
    <col min="11567" max="11567" bestFit="true" customWidth="true" width="16.42578125" collapsed="true"/>
    <col min="11787" max="11787" customWidth="true" width="3.140625" collapsed="true"/>
    <col min="11788" max="11788" customWidth="true" width="14.28515625" collapsed="true"/>
    <col min="11789" max="11789" bestFit="true" customWidth="true" width="36.28515625" collapsed="true"/>
    <col min="11790" max="11793" customWidth="true" width="11.42578125" collapsed="true"/>
    <col min="11794" max="11794" bestFit="true" customWidth="true" width="20.0" collapsed="true"/>
    <col min="11795" max="11809" customWidth="true" width="11.42578125" collapsed="true"/>
    <col min="11810" max="11810" bestFit="true" customWidth="true" width="13.0" collapsed="true"/>
    <col min="11811" max="11813" customWidth="true" width="11.5703125" collapsed="true"/>
    <col min="11814" max="11814" customWidth="true" width="17.42578125" collapsed="true"/>
    <col min="11815" max="11815" customWidth="true" width="11.5703125" collapsed="true"/>
    <col min="11816" max="11816" bestFit="true" customWidth="true" width="16.5703125" collapsed="true"/>
    <col min="11823" max="11823" bestFit="true" customWidth="true" width="16.42578125" collapsed="true"/>
    <col min="12043" max="12043" customWidth="true" width="3.140625" collapsed="true"/>
    <col min="12044" max="12044" customWidth="true" width="14.28515625" collapsed="true"/>
    <col min="12045" max="12045" bestFit="true" customWidth="true" width="36.28515625" collapsed="true"/>
    <col min="12046" max="12049" customWidth="true" width="11.42578125" collapsed="true"/>
    <col min="12050" max="12050" bestFit="true" customWidth="true" width="20.0" collapsed="true"/>
    <col min="12051" max="12065" customWidth="true" width="11.42578125" collapsed="true"/>
    <col min="12066" max="12066" bestFit="true" customWidth="true" width="13.0" collapsed="true"/>
    <col min="12067" max="12069" customWidth="true" width="11.5703125" collapsed="true"/>
    <col min="12070" max="12070" customWidth="true" width="17.42578125" collapsed="true"/>
    <col min="12071" max="12071" customWidth="true" width="11.5703125" collapsed="true"/>
    <col min="12072" max="12072" bestFit="true" customWidth="true" width="16.5703125" collapsed="true"/>
    <col min="12079" max="12079" bestFit="true" customWidth="true" width="16.42578125" collapsed="true"/>
    <col min="12299" max="12299" customWidth="true" width="3.140625" collapsed="true"/>
    <col min="12300" max="12300" customWidth="true" width="14.28515625" collapsed="true"/>
    <col min="12301" max="12301" bestFit="true" customWidth="true" width="36.28515625" collapsed="true"/>
    <col min="12302" max="12305" customWidth="true" width="11.42578125" collapsed="true"/>
    <col min="12306" max="12306" bestFit="true" customWidth="true" width="20.0" collapsed="true"/>
    <col min="12307" max="12321" customWidth="true" width="11.42578125" collapsed="true"/>
    <col min="12322" max="12322" bestFit="true" customWidth="true" width="13.0" collapsed="true"/>
    <col min="12323" max="12325" customWidth="true" width="11.5703125" collapsed="true"/>
    <col min="12326" max="12326" customWidth="true" width="17.42578125" collapsed="true"/>
    <col min="12327" max="12327" customWidth="true" width="11.5703125" collapsed="true"/>
    <col min="12328" max="12328" bestFit="true" customWidth="true" width="16.5703125" collapsed="true"/>
    <col min="12335" max="12335" bestFit="true" customWidth="true" width="16.42578125" collapsed="true"/>
    <col min="12555" max="12555" customWidth="true" width="3.140625" collapsed="true"/>
    <col min="12556" max="12556" customWidth="true" width="14.28515625" collapsed="true"/>
    <col min="12557" max="12557" bestFit="true" customWidth="true" width="36.28515625" collapsed="true"/>
    <col min="12558" max="12561" customWidth="true" width="11.42578125" collapsed="true"/>
    <col min="12562" max="12562" bestFit="true" customWidth="true" width="20.0" collapsed="true"/>
    <col min="12563" max="12577" customWidth="true" width="11.42578125" collapsed="true"/>
    <col min="12578" max="12578" bestFit="true" customWidth="true" width="13.0" collapsed="true"/>
    <col min="12579" max="12581" customWidth="true" width="11.5703125" collapsed="true"/>
    <col min="12582" max="12582" customWidth="true" width="17.42578125" collapsed="true"/>
    <col min="12583" max="12583" customWidth="true" width="11.5703125" collapsed="true"/>
    <col min="12584" max="12584" bestFit="true" customWidth="true" width="16.5703125" collapsed="true"/>
    <col min="12591" max="12591" bestFit="true" customWidth="true" width="16.42578125" collapsed="true"/>
    <col min="12811" max="12811" customWidth="true" width="3.140625" collapsed="true"/>
    <col min="12812" max="12812" customWidth="true" width="14.28515625" collapsed="true"/>
    <col min="12813" max="12813" bestFit="true" customWidth="true" width="36.28515625" collapsed="true"/>
    <col min="12814" max="12817" customWidth="true" width="11.42578125" collapsed="true"/>
    <col min="12818" max="12818" bestFit="true" customWidth="true" width="20.0" collapsed="true"/>
    <col min="12819" max="12833" customWidth="true" width="11.42578125" collapsed="true"/>
    <col min="12834" max="12834" bestFit="true" customWidth="true" width="13.0" collapsed="true"/>
    <col min="12835" max="12837" customWidth="true" width="11.5703125" collapsed="true"/>
    <col min="12838" max="12838" customWidth="true" width="17.42578125" collapsed="true"/>
    <col min="12839" max="12839" customWidth="true" width="11.5703125" collapsed="true"/>
    <col min="12840" max="12840" bestFit="true" customWidth="true" width="16.5703125" collapsed="true"/>
    <col min="12847" max="12847" bestFit="true" customWidth="true" width="16.42578125" collapsed="true"/>
    <col min="13067" max="13067" customWidth="true" width="3.140625" collapsed="true"/>
    <col min="13068" max="13068" customWidth="true" width="14.28515625" collapsed="true"/>
    <col min="13069" max="13069" bestFit="true" customWidth="true" width="36.28515625" collapsed="true"/>
    <col min="13070" max="13073" customWidth="true" width="11.42578125" collapsed="true"/>
    <col min="13074" max="13074" bestFit="true" customWidth="true" width="20.0" collapsed="true"/>
    <col min="13075" max="13089" customWidth="true" width="11.42578125" collapsed="true"/>
    <col min="13090" max="13090" bestFit="true" customWidth="true" width="13.0" collapsed="true"/>
    <col min="13091" max="13093" customWidth="true" width="11.5703125" collapsed="true"/>
    <col min="13094" max="13094" customWidth="true" width="17.42578125" collapsed="true"/>
    <col min="13095" max="13095" customWidth="true" width="11.5703125" collapsed="true"/>
    <col min="13096" max="13096" bestFit="true" customWidth="true" width="16.5703125" collapsed="true"/>
    <col min="13103" max="13103" bestFit="true" customWidth="true" width="16.42578125" collapsed="true"/>
    <col min="13323" max="13323" customWidth="true" width="3.140625" collapsed="true"/>
    <col min="13324" max="13324" customWidth="true" width="14.28515625" collapsed="true"/>
    <col min="13325" max="13325" bestFit="true" customWidth="true" width="36.28515625" collapsed="true"/>
    <col min="13326" max="13329" customWidth="true" width="11.42578125" collapsed="true"/>
    <col min="13330" max="13330" bestFit="true" customWidth="true" width="20.0" collapsed="true"/>
    <col min="13331" max="13345" customWidth="true" width="11.42578125" collapsed="true"/>
    <col min="13346" max="13346" bestFit="true" customWidth="true" width="13.0" collapsed="true"/>
    <col min="13347" max="13349" customWidth="true" width="11.5703125" collapsed="true"/>
    <col min="13350" max="13350" customWidth="true" width="17.42578125" collapsed="true"/>
    <col min="13351" max="13351" customWidth="true" width="11.5703125" collapsed="true"/>
    <col min="13352" max="13352" bestFit="true" customWidth="true" width="16.5703125" collapsed="true"/>
    <col min="13359" max="13359" bestFit="true" customWidth="true" width="16.42578125" collapsed="true"/>
    <col min="13579" max="13579" customWidth="true" width="3.140625" collapsed="true"/>
    <col min="13580" max="13580" customWidth="true" width="14.28515625" collapsed="true"/>
    <col min="13581" max="13581" bestFit="true" customWidth="true" width="36.28515625" collapsed="true"/>
    <col min="13582" max="13585" customWidth="true" width="11.42578125" collapsed="true"/>
    <col min="13586" max="13586" bestFit="true" customWidth="true" width="20.0" collapsed="true"/>
    <col min="13587" max="13601" customWidth="true" width="11.42578125" collapsed="true"/>
    <col min="13602" max="13602" bestFit="true" customWidth="true" width="13.0" collapsed="true"/>
    <col min="13603" max="13605" customWidth="true" width="11.5703125" collapsed="true"/>
    <col min="13606" max="13606" customWidth="true" width="17.42578125" collapsed="true"/>
    <col min="13607" max="13607" customWidth="true" width="11.5703125" collapsed="true"/>
    <col min="13608" max="13608" bestFit="true" customWidth="true" width="16.5703125" collapsed="true"/>
    <col min="13615" max="13615" bestFit="true" customWidth="true" width="16.42578125" collapsed="true"/>
    <col min="13835" max="13835" customWidth="true" width="3.140625" collapsed="true"/>
    <col min="13836" max="13836" customWidth="true" width="14.28515625" collapsed="true"/>
    <col min="13837" max="13837" bestFit="true" customWidth="true" width="36.28515625" collapsed="true"/>
    <col min="13838" max="13841" customWidth="true" width="11.42578125" collapsed="true"/>
    <col min="13842" max="13842" bestFit="true" customWidth="true" width="20.0" collapsed="true"/>
    <col min="13843" max="13857" customWidth="true" width="11.42578125" collapsed="true"/>
    <col min="13858" max="13858" bestFit="true" customWidth="true" width="13.0" collapsed="true"/>
    <col min="13859" max="13861" customWidth="true" width="11.5703125" collapsed="true"/>
    <col min="13862" max="13862" customWidth="true" width="17.42578125" collapsed="true"/>
    <col min="13863" max="13863" customWidth="true" width="11.5703125" collapsed="true"/>
    <col min="13864" max="13864" bestFit="true" customWidth="true" width="16.5703125" collapsed="true"/>
    <col min="13871" max="13871" bestFit="true" customWidth="true" width="16.42578125" collapsed="true"/>
    <col min="14091" max="14091" customWidth="true" width="3.140625" collapsed="true"/>
    <col min="14092" max="14092" customWidth="true" width="14.28515625" collapsed="true"/>
    <col min="14093" max="14093" bestFit="true" customWidth="true" width="36.28515625" collapsed="true"/>
    <col min="14094" max="14097" customWidth="true" width="11.42578125" collapsed="true"/>
    <col min="14098" max="14098" bestFit="true" customWidth="true" width="20.0" collapsed="true"/>
    <col min="14099" max="14113" customWidth="true" width="11.42578125" collapsed="true"/>
    <col min="14114" max="14114" bestFit="true" customWidth="true" width="13.0" collapsed="true"/>
    <col min="14115" max="14117" customWidth="true" width="11.5703125" collapsed="true"/>
    <col min="14118" max="14118" customWidth="true" width="17.42578125" collapsed="true"/>
    <col min="14119" max="14119" customWidth="true" width="11.5703125" collapsed="true"/>
    <col min="14120" max="14120" bestFit="true" customWidth="true" width="16.5703125" collapsed="true"/>
    <col min="14127" max="14127" bestFit="true" customWidth="true" width="16.42578125" collapsed="true"/>
    <col min="14347" max="14347" customWidth="true" width="3.140625" collapsed="true"/>
    <col min="14348" max="14348" customWidth="true" width="14.28515625" collapsed="true"/>
    <col min="14349" max="14349" bestFit="true" customWidth="true" width="36.28515625" collapsed="true"/>
    <col min="14350" max="14353" customWidth="true" width="11.42578125" collapsed="true"/>
    <col min="14354" max="14354" bestFit="true" customWidth="true" width="20.0" collapsed="true"/>
    <col min="14355" max="14369" customWidth="true" width="11.42578125" collapsed="true"/>
    <col min="14370" max="14370" bestFit="true" customWidth="true" width="13.0" collapsed="true"/>
    <col min="14371" max="14373" customWidth="true" width="11.5703125" collapsed="true"/>
    <col min="14374" max="14374" customWidth="true" width="17.42578125" collapsed="true"/>
    <col min="14375" max="14375" customWidth="true" width="11.5703125" collapsed="true"/>
    <col min="14376" max="14376" bestFit="true" customWidth="true" width="16.5703125" collapsed="true"/>
    <col min="14383" max="14383" bestFit="true" customWidth="true" width="16.42578125" collapsed="true"/>
    <col min="14603" max="14603" customWidth="true" width="3.140625" collapsed="true"/>
    <col min="14604" max="14604" customWidth="true" width="14.28515625" collapsed="true"/>
    <col min="14605" max="14605" bestFit="true" customWidth="true" width="36.28515625" collapsed="true"/>
    <col min="14606" max="14609" customWidth="true" width="11.42578125" collapsed="true"/>
    <col min="14610" max="14610" bestFit="true" customWidth="true" width="20.0" collapsed="true"/>
    <col min="14611" max="14625" customWidth="true" width="11.42578125" collapsed="true"/>
    <col min="14626" max="14626" bestFit="true" customWidth="true" width="13.0" collapsed="true"/>
    <col min="14627" max="14629" customWidth="true" width="11.5703125" collapsed="true"/>
    <col min="14630" max="14630" customWidth="true" width="17.42578125" collapsed="true"/>
    <col min="14631" max="14631" customWidth="true" width="11.5703125" collapsed="true"/>
    <col min="14632" max="14632" bestFit="true" customWidth="true" width="16.5703125" collapsed="true"/>
    <col min="14639" max="14639" bestFit="true" customWidth="true" width="16.42578125" collapsed="true"/>
    <col min="14859" max="14859" customWidth="true" width="3.140625" collapsed="true"/>
    <col min="14860" max="14860" customWidth="true" width="14.28515625" collapsed="true"/>
    <col min="14861" max="14861" bestFit="true" customWidth="true" width="36.28515625" collapsed="true"/>
    <col min="14862" max="14865" customWidth="true" width="11.42578125" collapsed="true"/>
    <col min="14866" max="14866" bestFit="true" customWidth="true" width="20.0" collapsed="true"/>
    <col min="14867" max="14881" customWidth="true" width="11.42578125" collapsed="true"/>
    <col min="14882" max="14882" bestFit="true" customWidth="true" width="13.0" collapsed="true"/>
    <col min="14883" max="14885" customWidth="true" width="11.5703125" collapsed="true"/>
    <col min="14886" max="14886" customWidth="true" width="17.42578125" collapsed="true"/>
    <col min="14887" max="14887" customWidth="true" width="11.5703125" collapsed="true"/>
    <col min="14888" max="14888" bestFit="true" customWidth="true" width="16.5703125" collapsed="true"/>
    <col min="14895" max="14895" bestFit="true" customWidth="true" width="16.42578125" collapsed="true"/>
    <col min="15115" max="15115" customWidth="true" width="3.140625" collapsed="true"/>
    <col min="15116" max="15116" customWidth="true" width="14.28515625" collapsed="true"/>
    <col min="15117" max="15117" bestFit="true" customWidth="true" width="36.28515625" collapsed="true"/>
    <col min="15118" max="15121" customWidth="true" width="11.42578125" collapsed="true"/>
    <col min="15122" max="15122" bestFit="true" customWidth="true" width="20.0" collapsed="true"/>
    <col min="15123" max="15137" customWidth="true" width="11.42578125" collapsed="true"/>
    <col min="15138" max="15138" bestFit="true" customWidth="true" width="13.0" collapsed="true"/>
    <col min="15139" max="15141" customWidth="true" width="11.5703125" collapsed="true"/>
    <col min="15142" max="15142" customWidth="true" width="17.42578125" collapsed="true"/>
    <col min="15143" max="15143" customWidth="true" width="11.5703125" collapsed="true"/>
    <col min="15144" max="15144" bestFit="true" customWidth="true" width="16.5703125" collapsed="true"/>
    <col min="15151" max="15151" bestFit="true" customWidth="true" width="16.42578125" collapsed="true"/>
    <col min="15371" max="15371" customWidth="true" width="3.140625" collapsed="true"/>
    <col min="15372" max="15372" customWidth="true" width="14.28515625" collapsed="true"/>
    <col min="15373" max="15373" bestFit="true" customWidth="true" width="36.28515625" collapsed="true"/>
    <col min="15374" max="15377" customWidth="true" width="11.42578125" collapsed="true"/>
    <col min="15378" max="15378" bestFit="true" customWidth="true" width="20.0" collapsed="true"/>
    <col min="15379" max="15393" customWidth="true" width="11.42578125" collapsed="true"/>
    <col min="15394" max="15394" bestFit="true" customWidth="true" width="13.0" collapsed="true"/>
    <col min="15395" max="15397" customWidth="true" width="11.5703125" collapsed="true"/>
    <col min="15398" max="15398" customWidth="true" width="17.42578125" collapsed="true"/>
    <col min="15399" max="15399" customWidth="true" width="11.5703125" collapsed="true"/>
    <col min="15400" max="15400" bestFit="true" customWidth="true" width="16.5703125" collapsed="true"/>
    <col min="15407" max="15407" bestFit="true" customWidth="true" width="16.42578125" collapsed="true"/>
    <col min="15627" max="15627" customWidth="true" width="3.140625" collapsed="true"/>
    <col min="15628" max="15628" customWidth="true" width="14.28515625" collapsed="true"/>
    <col min="15629" max="15629" bestFit="true" customWidth="true" width="36.28515625" collapsed="true"/>
    <col min="15630" max="15633" customWidth="true" width="11.42578125" collapsed="true"/>
    <col min="15634" max="15634" bestFit="true" customWidth="true" width="20.0" collapsed="true"/>
    <col min="15635" max="15649" customWidth="true" width="11.42578125" collapsed="true"/>
    <col min="15650" max="15650" bestFit="true" customWidth="true" width="13.0" collapsed="true"/>
    <col min="15651" max="15653" customWidth="true" width="11.5703125" collapsed="true"/>
    <col min="15654" max="15654" customWidth="true" width="17.42578125" collapsed="true"/>
    <col min="15655" max="15655" customWidth="true" width="11.5703125" collapsed="true"/>
    <col min="15656" max="15656" bestFit="true" customWidth="true" width="16.5703125" collapsed="true"/>
    <col min="15663" max="15663" bestFit="true" customWidth="true" width="16.42578125" collapsed="true"/>
    <col min="15883" max="15883" customWidth="true" width="3.140625" collapsed="true"/>
    <col min="15884" max="15884" customWidth="true" width="14.28515625" collapsed="true"/>
    <col min="15885" max="15885" bestFit="true" customWidth="true" width="36.28515625" collapsed="true"/>
    <col min="15886" max="15889" customWidth="true" width="11.42578125" collapsed="true"/>
    <col min="15890" max="15890" bestFit="true" customWidth="true" width="20.0" collapsed="true"/>
    <col min="15891" max="15905" customWidth="true" width="11.42578125" collapsed="true"/>
    <col min="15906" max="15906" bestFit="true" customWidth="true" width="13.0" collapsed="true"/>
    <col min="15907" max="15909" customWidth="true" width="11.5703125" collapsed="true"/>
    <col min="15910" max="15910" customWidth="true" width="17.42578125" collapsed="true"/>
    <col min="15911" max="15911" customWidth="true" width="11.5703125" collapsed="true"/>
    <col min="15912" max="15912" bestFit="true" customWidth="true" width="16.5703125" collapsed="true"/>
    <col min="15919" max="15919" bestFit="true" customWidth="true" width="16.42578125" collapsed="true"/>
    <col min="16139" max="16139" customWidth="true" width="3.140625" collapsed="true"/>
    <col min="16140" max="16140" customWidth="true" width="14.28515625" collapsed="true"/>
    <col min="16141" max="16141" bestFit="true" customWidth="true" width="36.28515625" collapsed="true"/>
    <col min="16142" max="16145" customWidth="true" width="11.42578125" collapsed="true"/>
    <col min="16146" max="16146" bestFit="true" customWidth="true" width="20.0" collapsed="true"/>
    <col min="16147" max="16161" customWidth="true" width="11.42578125" collapsed="true"/>
    <col min="16162" max="16162" bestFit="true" customWidth="true" width="13.0" collapsed="true"/>
    <col min="16163" max="16165" customWidth="true" width="11.5703125" collapsed="true"/>
    <col min="16166" max="16166" customWidth="true" width="17.42578125" collapsed="true"/>
    <col min="16167" max="16167" customWidth="true" width="11.5703125" collapsed="true"/>
    <col min="16168" max="16168" bestFit="true" customWidth="true" width="16.5703125" collapsed="true"/>
    <col min="16175" max="16175" bestFit="true" customWidth="true" width="16.42578125" collapsed="true"/>
  </cols>
  <sheetData>
    <row r="1" spans="1:67"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67"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67"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67">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67" ht="21.75" thickBot="1">
      <c r="B5" s="180" t="s">
        <v>89</v>
      </c>
      <c r="C5" s="180"/>
    </row>
    <row r="6" spans="1:67" s="17" customFormat="1" ht="16.5" thickBot="1">
      <c r="C6" s="18"/>
      <c r="D6" s="181">
        <v>2003</v>
      </c>
      <c r="E6" s="181"/>
      <c r="F6" s="181"/>
      <c r="G6" s="181"/>
      <c r="H6" s="181">
        <v>2004</v>
      </c>
      <c r="I6" s="181"/>
      <c r="J6" s="181"/>
      <c r="K6" s="181"/>
      <c r="L6" s="181">
        <v>2005</v>
      </c>
      <c r="M6" s="181"/>
      <c r="N6" s="181"/>
      <c r="O6" s="181"/>
      <c r="P6" s="181">
        <v>2006</v>
      </c>
      <c r="Q6" s="181"/>
      <c r="R6" s="181"/>
      <c r="S6" s="181"/>
      <c r="T6" s="181">
        <v>2007</v>
      </c>
      <c r="U6" s="181"/>
      <c r="V6" s="181"/>
      <c r="W6" s="181"/>
      <c r="X6" s="181">
        <v>2008</v>
      </c>
      <c r="Y6" s="181"/>
      <c r="Z6" s="181"/>
      <c r="AA6" s="181"/>
      <c r="AB6" s="181">
        <v>2009</v>
      </c>
      <c r="AC6" s="181"/>
      <c r="AD6" s="181"/>
      <c r="AE6" s="181"/>
      <c r="AF6" s="181">
        <v>2010</v>
      </c>
      <c r="AG6" s="181"/>
      <c r="AH6" s="181"/>
      <c r="AI6" s="181"/>
      <c r="AJ6" s="181">
        <v>2011</v>
      </c>
      <c r="AK6" s="181"/>
      <c r="AL6" s="181"/>
      <c r="AM6" s="181"/>
      <c r="AN6" s="182">
        <v>2012</v>
      </c>
      <c r="AO6" s="183"/>
      <c r="AP6" s="183"/>
      <c r="AQ6" s="183"/>
      <c r="AR6" s="182">
        <v>2013</v>
      </c>
      <c r="AS6" s="183"/>
      <c r="AT6" s="183"/>
      <c r="AU6" s="183"/>
      <c r="AV6" s="178">
        <v>2014</v>
      </c>
      <c r="AW6" s="179"/>
      <c r="AX6" s="179"/>
      <c r="AY6" s="179"/>
      <c r="AZ6" s="182">
        <v>2015</v>
      </c>
      <c r="BA6" s="183"/>
      <c r="BB6" s="183"/>
      <c r="BC6" s="183"/>
      <c r="BD6" s="182">
        <v>2016</v>
      </c>
      <c r="BE6" s="183"/>
      <c r="BF6" s="183"/>
      <c r="BG6" s="183"/>
      <c r="BH6" s="178">
        <v>2017</v>
      </c>
      <c r="BI6" s="179"/>
      <c r="BJ6" s="179"/>
      <c r="BK6" s="179"/>
      <c r="BL6" s="178">
        <v>2018</v>
      </c>
      <c r="BM6" s="179"/>
      <c r="BN6" s="179"/>
      <c r="BO6" s="179"/>
    </row>
    <row r="7" spans="1:67"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c r="BL7" s="16" t="s">
        <v>85</v>
      </c>
      <c r="BM7" s="16" t="s">
        <v>86</v>
      </c>
      <c r="BN7" s="16" t="s">
        <v>87</v>
      </c>
      <c r="BO7" s="16" t="s">
        <v>84</v>
      </c>
    </row>
    <row r="8" spans="1:67" s="24" customFormat="1">
      <c r="A8" s="6"/>
      <c r="B8" s="184" t="s">
        <v>2</v>
      </c>
      <c r="C8" s="184"/>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c r="BL8" s="139">
        <v>92122.784025410001</v>
      </c>
      <c r="BM8" s="139">
        <v>92022.164413210005</v>
      </c>
      <c r="BN8" s="139">
        <v>91099.907656749987</v>
      </c>
      <c r="BO8" s="139">
        <v>90062.28986466999</v>
      </c>
    </row>
    <row r="9" spans="1:67" s="24" customFormat="1">
      <c r="A9" s="6"/>
      <c r="B9" s="184" t="s">
        <v>3</v>
      </c>
      <c r="C9" s="184"/>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c r="BL9" s="8">
        <v>51218.556398000401</v>
      </c>
      <c r="BM9" s="8">
        <v>51153.153901987826</v>
      </c>
      <c r="BN9" s="8">
        <v>50859.024715923289</v>
      </c>
      <c r="BO9" s="8">
        <v>52996.887017759829</v>
      </c>
    </row>
    <row r="10" spans="1:67"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c r="BL10" s="8">
        <v>30296.75</v>
      </c>
      <c r="BM10" s="8">
        <v>30296.75</v>
      </c>
      <c r="BN10" s="8">
        <v>30296.75</v>
      </c>
      <c r="BO10" s="8">
        <v>33912.15</v>
      </c>
    </row>
    <row r="11" spans="1:67"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 t="shared" ref="BH11:BN11" si="0">+BH8/BH9</f>
        <v>2.2030244943680479</v>
      </c>
      <c r="BI11" s="21">
        <f t="shared" si="0"/>
        <v>2.2123426331186034</v>
      </c>
      <c r="BJ11" s="21">
        <f t="shared" si="0"/>
        <v>2.1898675644681291</v>
      </c>
      <c r="BK11" s="21">
        <f t="shared" si="0"/>
        <v>1.8039186516242738</v>
      </c>
      <c r="BL11" s="21">
        <f t="shared" si="0"/>
        <v>1.7986212518283027</v>
      </c>
      <c r="BM11" s="21">
        <f t="shared" si="0"/>
        <v>1.7989538746629266</v>
      </c>
      <c r="BN11" s="21">
        <f t="shared" si="0"/>
        <v>1.7912240387147613</v>
      </c>
      <c r="BO11" s="21">
        <f t="shared" ref="BO11" si="1">+BO8/BO9</f>
        <v>1.6993883024580132</v>
      </c>
    </row>
    <row r="12" spans="1:67" s="24" customFormat="1">
      <c r="B12" s="184" t="s">
        <v>0</v>
      </c>
      <c r="C12" s="184"/>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c r="BL12" s="139">
        <v>67818.362118599995</v>
      </c>
      <c r="BM12" s="139">
        <v>67768.680447260005</v>
      </c>
      <c r="BN12" s="139">
        <v>67256.525250530001</v>
      </c>
      <c r="BO12" s="139">
        <v>67666.380654870009</v>
      </c>
    </row>
    <row r="13" spans="1:67" s="25" customFormat="1">
      <c r="B13" s="185" t="s">
        <v>6</v>
      </c>
      <c r="C13" s="185"/>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 t="shared" ref="BH13:BN13" si="2">+BH12/BH9</f>
        <v>1.427474551831474</v>
      </c>
      <c r="BI13" s="11">
        <f t="shared" si="2"/>
        <v>1.4430816145968461</v>
      </c>
      <c r="BJ13" s="11">
        <f t="shared" si="2"/>
        <v>1.4632807701537742</v>
      </c>
      <c r="BK13" s="11">
        <f t="shared" si="2"/>
        <v>1.3178223496385884</v>
      </c>
      <c r="BL13" s="11">
        <f t="shared" si="2"/>
        <v>1.3240974929400326</v>
      </c>
      <c r="BM13" s="11">
        <f t="shared" si="2"/>
        <v>1.3248192003392092</v>
      </c>
      <c r="BN13" s="11">
        <f t="shared" si="2"/>
        <v>1.3224108332040601</v>
      </c>
      <c r="BO13" s="11">
        <f t="shared" ref="BO13" si="3">+BO12/BO9</f>
        <v>1.2767991567541368</v>
      </c>
    </row>
    <row r="14" spans="1:67" s="24" customFormat="1">
      <c r="B14" s="184" t="s">
        <v>7</v>
      </c>
      <c r="C14" s="184"/>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 t="shared" ref="BH14:BN14" si="4">+BH12*0.8</f>
        <v>51173.646189552004</v>
      </c>
      <c r="BI14" s="12">
        <f t="shared" si="4"/>
        <v>51542.578127368004</v>
      </c>
      <c r="BJ14" s="12">
        <f t="shared" si="4"/>
        <v>52151.746518016007</v>
      </c>
      <c r="BK14" s="12">
        <f t="shared" si="4"/>
        <v>54494.593412416012</v>
      </c>
      <c r="BL14" s="12">
        <f t="shared" si="4"/>
        <v>54254.689694879999</v>
      </c>
      <c r="BM14" s="12">
        <f t="shared" si="4"/>
        <v>54214.94435780801</v>
      </c>
      <c r="BN14" s="12">
        <f t="shared" si="4"/>
        <v>53805.220200424003</v>
      </c>
      <c r="BO14" s="12">
        <f t="shared" ref="BO14" si="5">+BO12*0.8</f>
        <v>54133.104523896007</v>
      </c>
    </row>
    <row r="15" spans="1:67"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 t="shared" ref="BH15:BN15" si="6">+BH14-BH9</f>
        <v>6362.2990066063066</v>
      </c>
      <c r="BI15" s="22">
        <f t="shared" si="6"/>
        <v>6896.3003233164854</v>
      </c>
      <c r="BJ15" s="22">
        <f t="shared" si="6"/>
        <v>7601.3878464745867</v>
      </c>
      <c r="BK15" s="22">
        <f t="shared" si="6"/>
        <v>2804.589988053558</v>
      </c>
      <c r="BL15" s="22">
        <f t="shared" si="6"/>
        <v>3036.1332968795978</v>
      </c>
      <c r="BM15" s="22">
        <f t="shared" si="6"/>
        <v>3061.7904558201844</v>
      </c>
      <c r="BN15" s="22">
        <f t="shared" si="6"/>
        <v>2946.1954845007131</v>
      </c>
      <c r="BO15" s="22">
        <f t="shared" ref="BO15" si="7">+BO14-BO9</f>
        <v>1136.2175061361777</v>
      </c>
    </row>
    <row r="16" spans="1:67"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2">
    <mergeCell ref="B14:C14"/>
    <mergeCell ref="X6:AA6"/>
    <mergeCell ref="AB6:AE6"/>
    <mergeCell ref="AF6:AI6"/>
    <mergeCell ref="AJ6:AM6"/>
    <mergeCell ref="T6:W6"/>
    <mergeCell ref="B8:C8"/>
    <mergeCell ref="B9:C9"/>
    <mergeCell ref="B12:C12"/>
    <mergeCell ref="B13:C13"/>
    <mergeCell ref="BL6:BO6"/>
    <mergeCell ref="B5:C5"/>
    <mergeCell ref="D6:G6"/>
    <mergeCell ref="H6:K6"/>
    <mergeCell ref="L6:O6"/>
    <mergeCell ref="P6:S6"/>
    <mergeCell ref="BH6:BK6"/>
    <mergeCell ref="BD6:BG6"/>
    <mergeCell ref="AV6:AY6"/>
    <mergeCell ref="AN6:AQ6"/>
    <mergeCell ref="AR6:AU6"/>
    <mergeCell ref="AZ6:BC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T111"/>
  <sheetViews>
    <sheetView zoomScale="90" zoomScaleNormal="90" workbookViewId="0">
      <pane xSplit="1" topLeftCell="AN1" activePane="topRight" state="frozen"/>
      <selection pane="topRight" activeCell="AV98" sqref="AV98"/>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5" width="15.7109375" collapsed="true"/>
    <col min="8" max="8" customWidth="true" style="13" width="15.85546875" collapsed="true"/>
    <col min="9" max="9" customWidth="true" style="67" width="16.85546875" collapsed="true"/>
    <col min="10" max="10" customWidth="true" style="13" width="16.0" collapsed="true"/>
    <col min="11" max="11" customWidth="true" style="55"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6" width="19.5703125" collapsed="true"/>
    <col min="19" max="19" customWidth="true" style="13" width="17.0" collapsed="true"/>
    <col min="20" max="20" customWidth="true" style="13" width="16.140625" collapsed="true"/>
    <col min="21" max="21" bestFit="true" customWidth="true" style="66"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0"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43" customWidth="true" style="13" width="20.5703125" collapsed="true"/>
    <col min="44" max="44" customWidth="true" style="13" width="18.140625" collapsed="true"/>
    <col min="45" max="45" customWidth="true" style="13" width="21.5703125" collapsed="true"/>
    <col min="46" max="46" customWidth="true" style="13" width="22.140625" collapsed="true"/>
    <col min="47" max="16384" style="13" width="11.42578125" collapsed="true"/>
  </cols>
  <sheetData>
    <row r="1" spans="1:46">
      <c r="G1" s="13"/>
    </row>
    <row r="2" spans="1:46">
      <c r="G2" s="13"/>
    </row>
    <row r="3" spans="1:46"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46"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46" ht="28.5">
      <c r="B5" s="45"/>
      <c r="C5" s="46"/>
      <c r="D5" s="49"/>
      <c r="E5" s="49"/>
      <c r="G5" s="13"/>
      <c r="N5" s="72"/>
      <c r="AE5" s="137"/>
      <c r="AF5" s="137"/>
      <c r="AG5" s="137"/>
      <c r="AH5" s="137"/>
      <c r="AI5" s="137"/>
      <c r="AJ5" s="137"/>
      <c r="AK5" s="137"/>
      <c r="AL5" s="137"/>
      <c r="AM5" s="137"/>
      <c r="AN5" s="137"/>
      <c r="AO5" s="137"/>
      <c r="AP5" s="137"/>
    </row>
    <row r="6" spans="1:46" ht="36.75" thickBot="1">
      <c r="A6" s="95" t="s">
        <v>61</v>
      </c>
      <c r="B6" s="45"/>
      <c r="C6" s="50"/>
      <c r="E6" s="49"/>
      <c r="G6" s="13"/>
      <c r="N6" s="76"/>
      <c r="AE6" s="138"/>
      <c r="AF6" s="138"/>
      <c r="AG6" s="138"/>
      <c r="AH6" s="138"/>
      <c r="AI6" s="138"/>
      <c r="AJ6" s="138"/>
      <c r="AK6" s="138"/>
      <c r="AL6" s="138"/>
      <c r="AM6" s="138"/>
      <c r="AN6" s="138"/>
      <c r="AO6" s="138"/>
      <c r="AP6" s="138"/>
    </row>
    <row r="7" spans="1:46" ht="21.75" thickBot="1">
      <c r="B7" s="43">
        <v>2007</v>
      </c>
      <c r="C7" s="190">
        <v>2008</v>
      </c>
      <c r="D7" s="190"/>
      <c r="E7" s="190"/>
      <c r="F7" s="190"/>
      <c r="G7" s="190">
        <v>2009</v>
      </c>
      <c r="H7" s="190"/>
      <c r="I7" s="190"/>
      <c r="J7" s="190"/>
      <c r="K7" s="190">
        <v>2010</v>
      </c>
      <c r="L7" s="190"/>
      <c r="M7" s="190"/>
      <c r="N7" s="190"/>
      <c r="O7" s="190">
        <v>2011</v>
      </c>
      <c r="P7" s="190"/>
      <c r="Q7" s="190"/>
      <c r="R7" s="190"/>
      <c r="S7" s="188">
        <v>2012</v>
      </c>
      <c r="T7" s="189"/>
      <c r="U7" s="189"/>
      <c r="V7" s="189"/>
      <c r="W7" s="188">
        <v>2013</v>
      </c>
      <c r="X7" s="189"/>
      <c r="Y7" s="189"/>
      <c r="Z7" s="189"/>
      <c r="AA7" s="188">
        <v>2014</v>
      </c>
      <c r="AB7" s="189"/>
      <c r="AC7" s="189"/>
      <c r="AD7" s="189"/>
      <c r="AE7" s="186">
        <v>2015</v>
      </c>
      <c r="AF7" s="187"/>
      <c r="AG7" s="187"/>
      <c r="AH7" s="187"/>
      <c r="AI7" s="186">
        <v>2016</v>
      </c>
      <c r="AJ7" s="187"/>
      <c r="AK7" s="187"/>
      <c r="AL7" s="187"/>
      <c r="AM7" s="186">
        <v>2017</v>
      </c>
      <c r="AN7" s="187"/>
      <c r="AO7" s="187"/>
      <c r="AP7" s="187"/>
      <c r="AQ7" s="186">
        <v>2018</v>
      </c>
      <c r="AR7" s="187"/>
      <c r="AS7" s="187"/>
      <c r="AT7" s="187"/>
    </row>
    <row r="8" spans="1:46"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row>
    <row r="9" spans="1:46">
      <c r="G9" s="13"/>
      <c r="X9" s="66"/>
    </row>
    <row r="10" spans="1:46"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c r="AQ10" s="97">
        <v>70833.521378610007</v>
      </c>
      <c r="AR10" s="97">
        <v>70728.456830390001</v>
      </c>
      <c r="AS10" s="97">
        <v>70199.126821049998</v>
      </c>
      <c r="AT10" s="97">
        <v>69843.956435140004</v>
      </c>
    </row>
    <row r="11" spans="1:46"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c r="AQ11" s="97">
        <v>1092527</v>
      </c>
      <c r="AR11" s="97">
        <v>1092858</v>
      </c>
      <c r="AS11" s="97">
        <v>1089856</v>
      </c>
      <c r="AT11" s="97">
        <v>1090378</v>
      </c>
    </row>
    <row r="12" spans="1:46"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c r="AQ12" s="97">
        <v>64834.572855966035</v>
      </c>
      <c r="AR12" s="97">
        <v>64718.798627442906</v>
      </c>
      <c r="AS12" s="97">
        <v>64411.378036226808</v>
      </c>
      <c r="AT12" s="97">
        <v>64054.81074924476</v>
      </c>
    </row>
    <row r="13" spans="1:46"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c r="AQ13" s="97">
        <v>963461</v>
      </c>
      <c r="AR13" s="97">
        <v>964242</v>
      </c>
      <c r="AS13" s="97">
        <v>962103</v>
      </c>
      <c r="AT13" s="97">
        <v>963163</v>
      </c>
    </row>
    <row r="14" spans="1:46"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c r="AQ14" s="97">
        <v>1178640</v>
      </c>
      <c r="AR14" s="97">
        <v>1179564</v>
      </c>
      <c r="AS14" s="97">
        <v>1176652</v>
      </c>
      <c r="AT14" s="97">
        <v>1177527</v>
      </c>
    </row>
    <row r="15" spans="1:46"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6"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c r="AQ16" s="101">
        <v>8.913463163905833</v>
      </c>
      <c r="AR16" s="101">
        <v>8.9150946041596661</v>
      </c>
      <c r="AS16" s="101">
        <v>8.9600073956158344</v>
      </c>
      <c r="AT16" s="101">
        <v>9.0015477874345002</v>
      </c>
    </row>
    <row r="17" spans="1:46"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c r="AQ17" s="101">
        <v>17.706902716112083</v>
      </c>
      <c r="AR17" s="101">
        <v>17.662290045695833</v>
      </c>
      <c r="AS17" s="101">
        <v>17.603891217934834</v>
      </c>
      <c r="AT17" s="101">
        <v>17.534294333929918</v>
      </c>
    </row>
    <row r="18" spans="1:46"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6"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c r="AQ19" s="104">
        <v>0.91433905046075703</v>
      </c>
      <c r="AR19" s="104">
        <v>0.82363198369160262</v>
      </c>
      <c r="AS19" s="104">
        <v>0.81501815749742146</v>
      </c>
      <c r="AT19" s="104">
        <v>0.80592135067437165</v>
      </c>
    </row>
    <row r="20" spans="1:46"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c r="AQ20" s="104">
        <v>1.254321189412743E-2</v>
      </c>
      <c r="AR20" s="104">
        <v>9.9541866270991004E-3</v>
      </c>
      <c r="AS20" s="104">
        <v>9.8142242293947565E-3</v>
      </c>
      <c r="AT20" s="104">
        <v>9.7832598006757782E-3</v>
      </c>
    </row>
    <row r="21" spans="1:46"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c r="AQ21" s="104">
        <v>2.6137282222455691E-2</v>
      </c>
      <c r="AR21" s="104">
        <v>3.092326875496405E-2</v>
      </c>
      <c r="AS21" s="104">
        <v>3.045528392084227E-2</v>
      </c>
      <c r="AT21" s="104">
        <v>2.9862435048824333E-2</v>
      </c>
    </row>
    <row r="22" spans="1:46">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c r="AQ23" s="109"/>
      <c r="AR23" s="109"/>
      <c r="AS23" s="109"/>
      <c r="AT23" s="109"/>
    </row>
    <row r="24" spans="1:46"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c r="AQ24" s="109">
        <v>0.52444362408503298</v>
      </c>
      <c r="AR24" s="109">
        <v>0.52730265428138701</v>
      </c>
      <c r="AS24" s="109">
        <v>0.52533142003534405</v>
      </c>
      <c r="AT24" s="109">
        <v>0.52910847066539402</v>
      </c>
    </row>
    <row r="25" spans="1:46"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46" ht="15.75" thickBot="1">
      <c r="C26" s="35"/>
      <c r="G26" s="54"/>
      <c r="H26" s="65"/>
      <c r="I26" s="65"/>
      <c r="J26" s="65"/>
      <c r="K26" s="54"/>
      <c r="M26" s="60"/>
      <c r="N26" s="60"/>
      <c r="O26" s="60"/>
      <c r="P26" s="60"/>
      <c r="Q26" s="60"/>
      <c r="S26" s="66"/>
      <c r="T26" s="66"/>
      <c r="X26" s="66"/>
    </row>
    <row r="27" spans="1:46" ht="21.75" thickBot="1">
      <c r="B27" s="43">
        <v>2007</v>
      </c>
      <c r="C27" s="190">
        <v>2008</v>
      </c>
      <c r="D27" s="190"/>
      <c r="E27" s="190"/>
      <c r="F27" s="190"/>
      <c r="G27" s="190">
        <v>2009</v>
      </c>
      <c r="H27" s="190"/>
      <c r="I27" s="190"/>
      <c r="J27" s="190"/>
      <c r="K27" s="190">
        <v>2010</v>
      </c>
      <c r="L27" s="190"/>
      <c r="M27" s="190"/>
      <c r="N27" s="190"/>
      <c r="O27" s="190">
        <v>2011</v>
      </c>
      <c r="P27" s="190"/>
      <c r="Q27" s="190"/>
      <c r="R27" s="190"/>
      <c r="S27" s="188">
        <v>2012</v>
      </c>
      <c r="T27" s="189"/>
      <c r="U27" s="189"/>
      <c r="V27" s="189"/>
      <c r="W27" s="188">
        <v>2013</v>
      </c>
      <c r="X27" s="189"/>
      <c r="Y27" s="189"/>
      <c r="Z27" s="189"/>
      <c r="AA27" s="188">
        <v>2014</v>
      </c>
      <c r="AB27" s="189"/>
      <c r="AC27" s="189"/>
      <c r="AD27" s="189"/>
      <c r="AE27" s="186">
        <v>2015</v>
      </c>
      <c r="AF27" s="187"/>
      <c r="AG27" s="187"/>
      <c r="AH27" s="187"/>
      <c r="AI27" s="186">
        <v>2016</v>
      </c>
      <c r="AJ27" s="187"/>
      <c r="AK27" s="187"/>
      <c r="AL27" s="187"/>
      <c r="AM27" s="186">
        <v>2017</v>
      </c>
      <c r="AN27" s="187"/>
      <c r="AO27" s="187"/>
      <c r="AP27" s="187"/>
      <c r="AQ27" s="186">
        <f>+$AQ$7</f>
        <v>2018</v>
      </c>
      <c r="AR27" s="187"/>
      <c r="AS27" s="187"/>
      <c r="AT27" s="187"/>
    </row>
    <row r="28" spans="1:46"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row>
    <row r="29" spans="1:46">
      <c r="C29" s="35"/>
      <c r="G29" s="54"/>
      <c r="H29" s="65"/>
      <c r="I29" s="65"/>
      <c r="J29" s="65"/>
      <c r="K29" s="54"/>
      <c r="M29" s="60"/>
      <c r="N29" s="60"/>
      <c r="O29" s="60"/>
      <c r="P29" s="60"/>
      <c r="Q29" s="60"/>
      <c r="S29" s="66"/>
      <c r="T29" s="66"/>
      <c r="X29" s="66"/>
    </row>
    <row r="30" spans="1:46" ht="21">
      <c r="A30" s="38" t="s">
        <v>9</v>
      </c>
      <c r="B30" s="194">
        <v>0.25206499355554907</v>
      </c>
      <c r="C30" s="194">
        <v>0.2539491657845977</v>
      </c>
      <c r="D30" s="194">
        <v>0.25628427376955371</v>
      </c>
      <c r="E30" s="194">
        <v>0.25860180244790376</v>
      </c>
      <c r="F30" s="194">
        <v>0.26244004803496213</v>
      </c>
      <c r="G30" s="192">
        <v>0.26597383872599667</v>
      </c>
      <c r="H30" s="192">
        <v>0.26946692982404941</v>
      </c>
      <c r="I30" s="192">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c r="AQ30" s="172">
        <v>0.3223874910754595</v>
      </c>
      <c r="AR30" s="172">
        <v>0.32397152883059233</v>
      </c>
      <c r="AS30" s="172">
        <v>0.32674352740470342</v>
      </c>
      <c r="AT30" s="172">
        <v>0.32841786003576678</v>
      </c>
    </row>
    <row r="31" spans="1:46" ht="21">
      <c r="A31" s="38" t="s">
        <v>10</v>
      </c>
      <c r="B31" s="194"/>
      <c r="C31" s="194"/>
      <c r="D31" s="194"/>
      <c r="E31" s="194"/>
      <c r="F31" s="194"/>
      <c r="G31" s="192"/>
      <c r="H31" s="192"/>
      <c r="I31" s="192"/>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c r="AQ31" s="172">
        <v>0.18488960116748887</v>
      </c>
      <c r="AR31" s="172">
        <v>0.18345411448132759</v>
      </c>
      <c r="AS31" s="172">
        <v>0.18293099859967635</v>
      </c>
      <c r="AT31" s="172">
        <v>0.18054118205803391</v>
      </c>
    </row>
    <row r="32" spans="1:46"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c r="AQ32" s="172">
        <v>0.17600144959607597</v>
      </c>
      <c r="AR32" s="172">
        <v>0.17210070902691971</v>
      </c>
      <c r="AS32" s="172">
        <v>0.16963794049599379</v>
      </c>
      <c r="AT32" s="172">
        <v>0.16612055797404005</v>
      </c>
    </row>
    <row r="33" spans="1:46"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c r="AQ33" s="172">
        <v>0.13967439012862115</v>
      </c>
      <c r="AR33" s="172">
        <v>0.13878402788271149</v>
      </c>
      <c r="AS33" s="172">
        <v>0.13762411301621791</v>
      </c>
      <c r="AT33" s="172">
        <v>0.13623483397144306</v>
      </c>
    </row>
    <row r="34" spans="1:46"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c r="AQ34" s="172">
        <v>8.6302313202037226E-2</v>
      </c>
      <c r="AR34" s="172">
        <v>8.8220713862499731E-2</v>
      </c>
      <c r="AS34" s="172">
        <v>8.9836057543082576E-2</v>
      </c>
      <c r="AT34" s="172">
        <v>9.135485808761816E-2</v>
      </c>
    </row>
    <row r="35" spans="1:46" ht="21">
      <c r="A35" s="38" t="s">
        <v>14</v>
      </c>
      <c r="B35" s="194">
        <v>5.6854126167914271E-2</v>
      </c>
      <c r="C35" s="194">
        <v>5.3776606886621496E-2</v>
      </c>
      <c r="D35" s="194">
        <v>5.9464643756691117E-2</v>
      </c>
      <c r="E35" s="194">
        <v>6.1111071434316488E-2</v>
      </c>
      <c r="F35" s="194">
        <v>5.9201827483734856E-2</v>
      </c>
      <c r="G35" s="192">
        <v>5.9496800519241076E-2</v>
      </c>
      <c r="H35" s="192">
        <v>5.9028221193777271E-2</v>
      </c>
      <c r="I35" s="192">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c r="AQ35" s="172">
        <v>1.7038934134290588E-2</v>
      </c>
      <c r="AR35" s="172">
        <v>1.742079640892974E-2</v>
      </c>
      <c r="AS35" s="172">
        <v>1.7390290424580242E-2</v>
      </c>
      <c r="AT35" s="172">
        <v>1.7323052308664291E-2</v>
      </c>
    </row>
    <row r="36" spans="1:46" ht="21">
      <c r="A36" s="38" t="s">
        <v>15</v>
      </c>
      <c r="B36" s="194"/>
      <c r="C36" s="194"/>
      <c r="D36" s="194"/>
      <c r="E36" s="194"/>
      <c r="F36" s="194"/>
      <c r="G36" s="192"/>
      <c r="H36" s="192"/>
      <c r="I36" s="192"/>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c r="AQ36" s="172">
        <v>1.2740710645828823E-2</v>
      </c>
      <c r="AR36" s="172">
        <v>1.2990111821374146E-2</v>
      </c>
      <c r="AS36" s="172">
        <v>1.3154740633085662E-2</v>
      </c>
      <c r="AT36" s="172">
        <v>1.3366953755361505E-2</v>
      </c>
    </row>
    <row r="37" spans="1:46" ht="21">
      <c r="A37" s="38" t="s">
        <v>16</v>
      </c>
      <c r="B37" s="194">
        <v>6.3362559893066994E-2</v>
      </c>
      <c r="C37" s="194">
        <v>5.9123296123711172E-2</v>
      </c>
      <c r="D37" s="194">
        <v>6.0059749775162263E-2</v>
      </c>
      <c r="E37" s="194">
        <v>6.0018835659006974E-2</v>
      </c>
      <c r="F37" s="194">
        <v>5.9355405434447325E-2</v>
      </c>
      <c r="G37" s="192">
        <v>5.8417653113413445E-2</v>
      </c>
      <c r="H37" s="192">
        <v>5.488733898600464E-2</v>
      </c>
      <c r="I37" s="192">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c r="AQ37" s="172">
        <v>1.0264784882197932E-2</v>
      </c>
      <c r="AR37" s="172">
        <v>1.0593742946870804E-2</v>
      </c>
      <c r="AS37" s="172">
        <v>1.0857919762635006E-2</v>
      </c>
      <c r="AT37" s="172">
        <v>1.1194052836282926E-2</v>
      </c>
    </row>
    <row r="38" spans="1:46" ht="21">
      <c r="A38" s="38" t="s">
        <v>17</v>
      </c>
      <c r="B38" s="194"/>
      <c r="C38" s="194"/>
      <c r="D38" s="194"/>
      <c r="E38" s="194"/>
      <c r="F38" s="194"/>
      <c r="G38" s="192"/>
      <c r="H38" s="192"/>
      <c r="I38" s="192"/>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c r="AQ38" s="172">
        <v>8.2590327447233294E-3</v>
      </c>
      <c r="AR38" s="172">
        <v>8.7659078111485683E-3</v>
      </c>
      <c r="AS38" s="172">
        <v>8.9892279308348404E-3</v>
      </c>
      <c r="AT38" s="172">
        <v>9.3538893439791514E-3</v>
      </c>
    </row>
    <row r="39" spans="1:46" ht="21">
      <c r="A39" s="38" t="s">
        <v>18</v>
      </c>
      <c r="B39" s="194">
        <v>3.2839317383857175E-3</v>
      </c>
      <c r="C39" s="194">
        <v>3.1836313437919842E-3</v>
      </c>
      <c r="D39" s="194">
        <v>3.1754351814090608E-3</v>
      </c>
      <c r="E39" s="194">
        <v>3.1986581551227567E-3</v>
      </c>
      <c r="F39" s="194">
        <v>3.3413994857330563E-3</v>
      </c>
      <c r="G39" s="192">
        <v>3.3463357211661049E-3</v>
      </c>
      <c r="H39" s="192">
        <v>3.3838847556414181E-3</v>
      </c>
      <c r="I39" s="192">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c r="AQ39" s="172">
        <v>6.3797866090060532E-3</v>
      </c>
      <c r="AR39" s="172">
        <v>6.5169883979703733E-3</v>
      </c>
      <c r="AS39" s="172">
        <v>6.5279883739605979E-3</v>
      </c>
      <c r="AT39" s="172">
        <v>7.066477404789228E-3</v>
      </c>
    </row>
    <row r="40" spans="1:46" ht="21">
      <c r="A40" s="41" t="s">
        <v>19</v>
      </c>
      <c r="B40" s="195"/>
      <c r="C40" s="195"/>
      <c r="D40" s="195"/>
      <c r="E40" s="195"/>
      <c r="F40" s="195"/>
      <c r="G40" s="193"/>
      <c r="H40" s="193"/>
      <c r="I40" s="193"/>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c r="AQ40" s="173">
        <v>3.606150581427052E-2</v>
      </c>
      <c r="AR40" s="173">
        <v>3.7181358529655616E-2</v>
      </c>
      <c r="AS40" s="173">
        <v>3.630719581522962E-2</v>
      </c>
      <c r="AT40" s="173">
        <v>3.9026282224020985E-2</v>
      </c>
    </row>
    <row r="41" spans="1:46"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 t="shared" ref="AM41:AT41" si="0">+SUM(AM30:AM40)</f>
        <v>0.99999999999999989</v>
      </c>
      <c r="AN41" s="117">
        <f t="shared" si="0"/>
        <v>1</v>
      </c>
      <c r="AO41" s="117">
        <f t="shared" si="0"/>
        <v>1</v>
      </c>
      <c r="AP41" s="117">
        <f t="shared" si="0"/>
        <v>1</v>
      </c>
      <c r="AQ41" s="117">
        <f t="shared" si="0"/>
        <v>0.99999999999999989</v>
      </c>
      <c r="AR41" s="117">
        <f t="shared" si="0"/>
        <v>1</v>
      </c>
      <c r="AS41" s="117">
        <f t="shared" si="0"/>
        <v>1</v>
      </c>
      <c r="AT41" s="117">
        <f t="shared" si="0"/>
        <v>1</v>
      </c>
    </row>
    <row r="42" spans="1:46"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46" ht="15.75" thickBot="1">
      <c r="C43" s="35"/>
      <c r="G43" s="54"/>
      <c r="H43" s="65"/>
      <c r="I43" s="65"/>
      <c r="J43" s="65"/>
      <c r="K43" s="54"/>
      <c r="M43" s="60"/>
      <c r="N43" s="60"/>
      <c r="O43" s="60"/>
      <c r="P43" s="60"/>
      <c r="Q43" s="60"/>
      <c r="S43" s="66"/>
      <c r="T43" s="66"/>
      <c r="V43" s="66"/>
      <c r="X43" s="66"/>
    </row>
    <row r="44" spans="1:46" ht="21.75" thickBot="1">
      <c r="B44" s="43">
        <v>2007</v>
      </c>
      <c r="C44" s="190">
        <v>2008</v>
      </c>
      <c r="D44" s="190"/>
      <c r="E44" s="190"/>
      <c r="F44" s="190"/>
      <c r="G44" s="190">
        <v>2009</v>
      </c>
      <c r="H44" s="190"/>
      <c r="I44" s="190"/>
      <c r="J44" s="190"/>
      <c r="K44" s="190">
        <v>2010</v>
      </c>
      <c r="L44" s="190"/>
      <c r="M44" s="190"/>
      <c r="N44" s="190"/>
      <c r="O44" s="190">
        <v>2011</v>
      </c>
      <c r="P44" s="190"/>
      <c r="Q44" s="190"/>
      <c r="R44" s="190"/>
      <c r="S44" s="188">
        <v>2012</v>
      </c>
      <c r="T44" s="189"/>
      <c r="U44" s="189"/>
      <c r="V44" s="189"/>
      <c r="W44" s="188">
        <v>2013</v>
      </c>
      <c r="X44" s="189"/>
      <c r="Y44" s="189"/>
      <c r="Z44" s="189"/>
      <c r="AA44" s="188">
        <v>2014</v>
      </c>
      <c r="AB44" s="189"/>
      <c r="AC44" s="189"/>
      <c r="AD44" s="189"/>
      <c r="AE44" s="186">
        <v>2015</v>
      </c>
      <c r="AF44" s="187"/>
      <c r="AG44" s="187"/>
      <c r="AH44" s="187"/>
      <c r="AI44" s="186">
        <v>2016</v>
      </c>
      <c r="AJ44" s="187"/>
      <c r="AK44" s="187"/>
      <c r="AL44" s="187"/>
      <c r="AM44" s="186">
        <v>2017</v>
      </c>
      <c r="AN44" s="187"/>
      <c r="AO44" s="187"/>
      <c r="AP44" s="187"/>
      <c r="AQ44" s="186">
        <f>+$AQ$7</f>
        <v>2018</v>
      </c>
      <c r="AR44" s="187"/>
      <c r="AS44" s="187"/>
      <c r="AT44" s="187"/>
    </row>
    <row r="45" spans="1:46"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row>
    <row r="46" spans="1:46">
      <c r="C46" s="35"/>
      <c r="G46" s="54"/>
      <c r="H46" s="65"/>
      <c r="I46" s="65"/>
      <c r="J46" s="65"/>
      <c r="K46" s="54"/>
      <c r="M46" s="60"/>
      <c r="N46" s="60"/>
      <c r="O46" s="60"/>
      <c r="P46" s="60"/>
      <c r="Q46" s="60"/>
      <c r="S46" s="66"/>
      <c r="T46" s="66"/>
      <c r="V46" s="66"/>
      <c r="X46" s="66"/>
    </row>
    <row r="47" spans="1:46"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c r="AQ47" s="177">
        <v>7.6906584936140582E-2</v>
      </c>
      <c r="AR47" s="177">
        <v>8.2234439341830737E-2</v>
      </c>
      <c r="AS47" s="177">
        <v>8.6090852710546631E-2</v>
      </c>
      <c r="AT47" s="177">
        <v>8.8270943806358568E-2</v>
      </c>
    </row>
    <row r="48" spans="1:46"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c r="AQ48" s="177">
        <v>5.9900253359580477E-2</v>
      </c>
      <c r="AR48" s="177">
        <v>6.2841257907245249E-2</v>
      </c>
      <c r="AS48" s="177">
        <v>6.6620545450540219E-2</v>
      </c>
      <c r="AT48" s="177">
        <v>7.0013833918344773E-2</v>
      </c>
    </row>
    <row r="49" spans="1:46"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c r="AQ49" s="177">
        <v>4.5253051667257106E-2</v>
      </c>
      <c r="AR49" s="177">
        <v>4.7570946914740529E-2</v>
      </c>
      <c r="AS49" s="177">
        <v>4.8371031278579793E-2</v>
      </c>
      <c r="AT49" s="177">
        <v>5.0114437427530634E-2</v>
      </c>
    </row>
    <row r="50" spans="1:46"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c r="AQ50" s="177">
        <v>5.5513548505968166E-2</v>
      </c>
      <c r="AR50" s="177">
        <v>5.8526117559394998E-2</v>
      </c>
      <c r="AS50" s="177">
        <v>6.2119355039789298E-2</v>
      </c>
      <c r="AT50" s="177">
        <v>6.6050113125593196E-2</v>
      </c>
    </row>
    <row r="51" spans="1:46"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c r="AQ51" s="175">
        <v>0.7624265615310537</v>
      </c>
      <c r="AR51" s="175">
        <v>0.74882723827678843</v>
      </c>
      <c r="AS51" s="175">
        <v>0.73679821552054403</v>
      </c>
      <c r="AT51" s="175">
        <v>0.7255506717221728</v>
      </c>
    </row>
    <row r="52" spans="1:46"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 t="shared" ref="AM52:AT52" si="1">+SUM(AM47:AM51)</f>
        <v>1</v>
      </c>
      <c r="AN52" s="117">
        <f t="shared" si="1"/>
        <v>1</v>
      </c>
      <c r="AO52" s="117">
        <f t="shared" si="1"/>
        <v>1</v>
      </c>
      <c r="AP52" s="117">
        <f t="shared" si="1"/>
        <v>1.0000000000000002</v>
      </c>
      <c r="AQ52" s="117">
        <f t="shared" si="1"/>
        <v>1</v>
      </c>
      <c r="AR52" s="117">
        <f t="shared" si="1"/>
        <v>1</v>
      </c>
      <c r="AS52" s="117">
        <f t="shared" si="1"/>
        <v>1</v>
      </c>
      <c r="AT52" s="117">
        <f t="shared" si="1"/>
        <v>1</v>
      </c>
    </row>
    <row r="53" spans="1:46"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46" ht="21.75" thickBot="1">
      <c r="C54" s="35"/>
      <c r="G54" s="44"/>
      <c r="H54" s="44"/>
      <c r="I54" s="44"/>
      <c r="J54" s="44"/>
      <c r="K54" s="62"/>
      <c r="L54" s="62"/>
      <c r="M54" s="62"/>
      <c r="N54" s="62"/>
      <c r="O54" s="62"/>
      <c r="P54" s="62"/>
      <c r="Q54" s="62"/>
      <c r="R54" s="62"/>
      <c r="S54" s="62"/>
      <c r="T54" s="62"/>
      <c r="U54" s="62"/>
      <c r="V54" s="62"/>
      <c r="W54" s="62"/>
      <c r="X54" s="63"/>
      <c r="Y54" s="63"/>
      <c r="Z54" s="63"/>
      <c r="AA54" s="63"/>
    </row>
    <row r="55" spans="1:46" ht="21.75" thickBot="1">
      <c r="B55" s="43">
        <v>2007</v>
      </c>
      <c r="C55" s="190">
        <v>2008</v>
      </c>
      <c r="D55" s="190"/>
      <c r="E55" s="190"/>
      <c r="F55" s="190"/>
      <c r="G55" s="190">
        <v>2009</v>
      </c>
      <c r="H55" s="190"/>
      <c r="I55" s="190"/>
      <c r="J55" s="190"/>
      <c r="K55" s="190">
        <v>2010</v>
      </c>
      <c r="L55" s="190"/>
      <c r="M55" s="190"/>
      <c r="N55" s="190"/>
      <c r="O55" s="190">
        <v>2011</v>
      </c>
      <c r="P55" s="190"/>
      <c r="Q55" s="190"/>
      <c r="R55" s="190"/>
      <c r="S55" s="188">
        <v>2012</v>
      </c>
      <c r="T55" s="189"/>
      <c r="U55" s="189"/>
      <c r="V55" s="189"/>
      <c r="W55" s="188">
        <v>2013</v>
      </c>
      <c r="X55" s="189"/>
      <c r="Y55" s="189"/>
      <c r="Z55" s="189"/>
      <c r="AA55" s="188">
        <v>2014</v>
      </c>
      <c r="AB55" s="189"/>
      <c r="AC55" s="189"/>
      <c r="AD55" s="189"/>
      <c r="AE55" s="186">
        <v>2015</v>
      </c>
      <c r="AF55" s="187"/>
      <c r="AG55" s="187"/>
      <c r="AH55" s="187"/>
      <c r="AI55" s="186">
        <v>2016</v>
      </c>
      <c r="AJ55" s="187"/>
      <c r="AK55" s="187"/>
      <c r="AL55" s="187"/>
      <c r="AM55" s="186">
        <v>2017</v>
      </c>
      <c r="AN55" s="187"/>
      <c r="AO55" s="187"/>
      <c r="AP55" s="187"/>
      <c r="AQ55" s="186">
        <f>+$AQ$7</f>
        <v>2018</v>
      </c>
      <c r="AR55" s="187"/>
      <c r="AS55" s="187"/>
      <c r="AT55" s="187"/>
    </row>
    <row r="56" spans="1:46"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c r="AQ56" s="32" t="s">
        <v>85</v>
      </c>
      <c r="AR56" s="32" t="s">
        <v>86</v>
      </c>
      <c r="AS56" s="32" t="s">
        <v>87</v>
      </c>
      <c r="AT56" s="32" t="s">
        <v>84</v>
      </c>
    </row>
    <row r="57" spans="1:46">
      <c r="C57" s="35"/>
      <c r="G57" s="54"/>
      <c r="H57" s="65"/>
      <c r="I57" s="65"/>
      <c r="J57" s="65"/>
      <c r="K57" s="54"/>
      <c r="M57" s="60"/>
      <c r="N57" s="60"/>
      <c r="O57" s="60"/>
      <c r="P57" s="60"/>
      <c r="Q57" s="60"/>
      <c r="S57" s="66"/>
      <c r="T57" s="66"/>
      <c r="V57" s="66"/>
      <c r="X57" s="66"/>
    </row>
    <row r="58" spans="1:46"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c r="AQ58" s="177">
        <v>0.88177777728330209</v>
      </c>
      <c r="AR58" s="177">
        <v>0.88231977402872308</v>
      </c>
      <c r="AS58" s="177">
        <v>0.88440761084371811</v>
      </c>
      <c r="AT58" s="177">
        <v>0.88470044710255868</v>
      </c>
    </row>
    <row r="59" spans="1:46"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c r="AQ59" s="177">
        <v>9.879341023095306E-2</v>
      </c>
      <c r="AR59" s="177">
        <v>9.8083283713879213E-2</v>
      </c>
      <c r="AS59" s="177">
        <v>9.6130292805813908E-2</v>
      </c>
      <c r="AT59" s="177">
        <v>9.5423360194652779E-2</v>
      </c>
    </row>
    <row r="60" spans="1:46"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c r="AQ60" s="177">
        <v>1.3880307103677323E-2</v>
      </c>
      <c r="AR60" s="177">
        <v>1.4203253063318121E-2</v>
      </c>
      <c r="AS60" s="177">
        <v>1.4282493083081389E-2</v>
      </c>
      <c r="AT60" s="177">
        <v>1.4429537680270159E-2</v>
      </c>
    </row>
    <row r="61" spans="1:46"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c r="AQ61" s="175">
        <v>5.5485053820673444E-3</v>
      </c>
      <c r="AR61" s="175">
        <v>5.3936891940796006E-3</v>
      </c>
      <c r="AS61" s="175">
        <v>5.1796032673866437E-3</v>
      </c>
      <c r="AT61" s="175">
        <v>5.4466550225182328E-3</v>
      </c>
    </row>
    <row r="62" spans="1:46"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2">+SUM(AM58:AM61)</f>
        <v>0.99999999999999978</v>
      </c>
      <c r="AN62" s="117">
        <f t="shared" si="2"/>
        <v>0.99999999999999989</v>
      </c>
      <c r="AO62" s="117">
        <f>+SUM(AO58:AO61)</f>
        <v>1.0000000000000002</v>
      </c>
      <c r="AP62" s="117">
        <f>+SUM(AP58:AP61)</f>
        <v>1</v>
      </c>
      <c r="AQ62" s="117">
        <f t="shared" ref="AQ62:AR62" si="3">+SUM(AQ58:AQ61)</f>
        <v>0.99999999999999967</v>
      </c>
      <c r="AR62" s="117">
        <f t="shared" si="3"/>
        <v>1</v>
      </c>
      <c r="AS62" s="117">
        <f>+SUM(AS58:AS61)</f>
        <v>1</v>
      </c>
      <c r="AT62" s="117">
        <f>+SUM(AT58:AT61)</f>
        <v>0.99999999999999989</v>
      </c>
    </row>
    <row r="63" spans="1:46"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46" ht="15.75" thickBot="1"/>
    <row r="65" spans="1:46" ht="21.75" thickBot="1">
      <c r="B65" s="43">
        <v>2007</v>
      </c>
      <c r="C65" s="190">
        <v>2008</v>
      </c>
      <c r="D65" s="190"/>
      <c r="E65" s="190"/>
      <c r="F65" s="190"/>
      <c r="G65" s="190">
        <v>2009</v>
      </c>
      <c r="H65" s="190"/>
      <c r="I65" s="190"/>
      <c r="J65" s="190"/>
      <c r="K65" s="190">
        <v>2010</v>
      </c>
      <c r="L65" s="190"/>
      <c r="M65" s="190"/>
      <c r="N65" s="190"/>
      <c r="O65" s="190">
        <v>2011</v>
      </c>
      <c r="P65" s="190"/>
      <c r="Q65" s="190"/>
      <c r="R65" s="190"/>
      <c r="S65" s="188">
        <v>2012</v>
      </c>
      <c r="T65" s="189"/>
      <c r="U65" s="189"/>
      <c r="V65" s="189"/>
      <c r="W65" s="188">
        <v>2013</v>
      </c>
      <c r="X65" s="189"/>
      <c r="Y65" s="189"/>
      <c r="Z65" s="189"/>
      <c r="AA65" s="188">
        <v>2014</v>
      </c>
      <c r="AB65" s="189"/>
      <c r="AC65" s="189"/>
      <c r="AD65" s="189"/>
      <c r="AE65" s="186">
        <v>2015</v>
      </c>
      <c r="AF65" s="187"/>
      <c r="AG65" s="187"/>
      <c r="AH65" s="187"/>
      <c r="AI65" s="186">
        <v>2016</v>
      </c>
      <c r="AJ65" s="187"/>
      <c r="AK65" s="187"/>
      <c r="AL65" s="187"/>
      <c r="AM65" s="186">
        <v>2017</v>
      </c>
      <c r="AN65" s="187"/>
      <c r="AO65" s="187"/>
      <c r="AP65" s="187"/>
      <c r="AQ65" s="186">
        <f>+$AQ$7</f>
        <v>2018</v>
      </c>
      <c r="AR65" s="187"/>
      <c r="AS65" s="187"/>
      <c r="AT65" s="187"/>
    </row>
    <row r="66" spans="1:46"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c r="AQ66" s="32" t="s">
        <v>85</v>
      </c>
      <c r="AR66" s="32" t="s">
        <v>86</v>
      </c>
      <c r="AS66" s="32" t="s">
        <v>87</v>
      </c>
      <c r="AT66" s="32" t="s">
        <v>84</v>
      </c>
    </row>
    <row r="67" spans="1:46"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c r="AQ67" s="125">
        <v>0.17548918567281213</v>
      </c>
      <c r="AR67" s="125">
        <v>0.17424595536537513</v>
      </c>
      <c r="AS67" s="125">
        <v>0.17301592402354513</v>
      </c>
      <c r="AT67" s="125">
        <v>0.1715949919563857</v>
      </c>
    </row>
    <row r="68" spans="1:46"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c r="AQ68" s="125">
        <v>1.5514710906803222E-2</v>
      </c>
      <c r="AR68" s="125">
        <v>1.5673599974313019E-2</v>
      </c>
      <c r="AS68" s="125">
        <v>1.5715418098038083E-2</v>
      </c>
      <c r="AT68" s="125">
        <v>1.5737094082015644E-2</v>
      </c>
    </row>
    <row r="69" spans="1:46"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c r="AQ69" s="125">
        <v>7.1080000979880679E-3</v>
      </c>
      <c r="AR69" s="125">
        <v>7.0985759944401086E-3</v>
      </c>
      <c r="AS69" s="125">
        <v>7.0918398573401719E-3</v>
      </c>
      <c r="AT69" s="125">
        <v>7.0536725059025139E-3</v>
      </c>
    </row>
    <row r="70" spans="1:46"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c r="AQ70" s="125">
        <v>4.1275794535790056E-2</v>
      </c>
      <c r="AR70" s="125">
        <v>4.140008335869489E-2</v>
      </c>
      <c r="AS70" s="125">
        <v>4.1515636523218047E-2</v>
      </c>
      <c r="AT70" s="125">
        <v>4.1578928766539867E-2</v>
      </c>
    </row>
    <row r="71" spans="1:46"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c r="AQ71" s="125">
        <v>2.852048368683888E-2</v>
      </c>
      <c r="AR71" s="125">
        <v>2.8618518280894862E-2</v>
      </c>
      <c r="AS71" s="125">
        <v>2.8880744317635296E-2</v>
      </c>
      <c r="AT71" s="125">
        <v>2.9116435928404086E-2</v>
      </c>
    </row>
    <row r="72" spans="1:46"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c r="AQ72" s="125">
        <v>6.5001828281692459E-2</v>
      </c>
      <c r="AR72" s="125">
        <v>6.4194556696437449E-2</v>
      </c>
      <c r="AS72" s="125">
        <v>6.3776804853183669E-2</v>
      </c>
      <c r="AT72" s="125">
        <v>6.3203497876861817E-2</v>
      </c>
    </row>
    <row r="73" spans="1:46"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c r="AQ73" s="125">
        <v>8.6013074913141585E-3</v>
      </c>
      <c r="AR73" s="125">
        <v>8.6187323023577764E-3</v>
      </c>
      <c r="AS73" s="125">
        <v>8.6204599058992745E-3</v>
      </c>
      <c r="AT73" s="125">
        <v>8.6319726304432617E-3</v>
      </c>
    </row>
    <row r="74" spans="1:46"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c r="AQ74" s="125">
        <v>2.6052222451095824E-2</v>
      </c>
      <c r="AR74" s="125">
        <v>2.6005848189942161E-2</v>
      </c>
      <c r="AS74" s="125">
        <v>2.5883530305752338E-2</v>
      </c>
      <c r="AT74" s="125">
        <v>2.5780429588093547E-2</v>
      </c>
    </row>
    <row r="75" spans="1:46"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c r="AQ75" s="125">
        <v>3.7780431442705639E-2</v>
      </c>
      <c r="AR75" s="125">
        <v>3.7654591860763968E-2</v>
      </c>
      <c r="AS75" s="125">
        <v>3.7634883108087103E-2</v>
      </c>
      <c r="AT75" s="125">
        <v>3.7459161521864834E-2</v>
      </c>
    </row>
    <row r="76" spans="1:46"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c r="AQ76" s="125">
        <v>0.28651293224719598</v>
      </c>
      <c r="AR76" s="125">
        <v>0.28750914831938751</v>
      </c>
      <c r="AS76" s="125">
        <v>0.28882567955218796</v>
      </c>
      <c r="AT76" s="125">
        <v>0.29002563659750669</v>
      </c>
    </row>
    <row r="77" spans="1:46"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c r="AQ77" s="125">
        <v>8.4217970674000976E-3</v>
      </c>
      <c r="AR77" s="125">
        <v>8.3876051229651669E-3</v>
      </c>
      <c r="AS77" s="125">
        <v>8.3802800034771217E-3</v>
      </c>
      <c r="AT77" s="125">
        <v>8.3750362255495189E-3</v>
      </c>
    </row>
    <row r="78" spans="1:46"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c r="AQ78" s="125">
        <v>2.2414413498288165E-2</v>
      </c>
      <c r="AR78" s="125">
        <v>2.2490110271379843E-2</v>
      </c>
      <c r="AS78" s="125">
        <v>2.2491559366612412E-2</v>
      </c>
      <c r="AT78" s="125">
        <v>2.2500150698211947E-2</v>
      </c>
    </row>
    <row r="79" spans="1:46"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c r="AQ79" s="125">
        <v>5.0025718999056413E-3</v>
      </c>
      <c r="AR79" s="125">
        <v>4.9904311303783566E-3</v>
      </c>
      <c r="AS79" s="125">
        <v>4.9903068984464057E-3</v>
      </c>
      <c r="AT79" s="125">
        <v>4.9340544556639313E-3</v>
      </c>
    </row>
    <row r="80" spans="1:46"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c r="AQ80" s="125">
        <v>0.1348294485903393</v>
      </c>
      <c r="AR80" s="125">
        <v>0.13556735855814836</v>
      </c>
      <c r="AS80" s="125">
        <v>0.13579992205717026</v>
      </c>
      <c r="AT80" s="125">
        <v>0.13651076694594311</v>
      </c>
    </row>
    <row r="81" spans="1:46"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c r="AQ81" s="125">
        <v>2.300827116541105E-2</v>
      </c>
      <c r="AR81" s="125">
        <v>2.2916970849186598E-2</v>
      </c>
      <c r="AS81" s="125">
        <v>2.277976201935443E-2</v>
      </c>
      <c r="AT81" s="125">
        <v>2.2749088999783479E-2</v>
      </c>
    </row>
    <row r="82" spans="1:46"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c r="AQ82" s="125">
        <v>3.3174430466330035E-2</v>
      </c>
      <c r="AR82" s="125">
        <v>3.3142746602281191E-2</v>
      </c>
      <c r="AS82" s="125">
        <v>3.3106099501555568E-2</v>
      </c>
      <c r="AT82" s="125">
        <v>3.3243260252533921E-2</v>
      </c>
    </row>
    <row r="83" spans="1:46"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c r="AQ83" s="125">
        <v>7.9889560031655246E-2</v>
      </c>
      <c r="AR83" s="125">
        <v>8.0082712031917053E-2</v>
      </c>
      <c r="AS83" s="125">
        <v>8.0111765014485137E-2</v>
      </c>
      <c r="AT83" s="125">
        <v>8.0145623684967582E-2</v>
      </c>
    </row>
    <row r="84" spans="1:46"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c r="AQ84" s="175">
        <v>1.4026104664337897E-3</v>
      </c>
      <c r="AR84" s="175">
        <v>1.4024550911363779E-3</v>
      </c>
      <c r="AS84" s="175">
        <v>1.3793845940112738E-3</v>
      </c>
      <c r="AT84" s="175">
        <v>1.3601972833286213E-3</v>
      </c>
    </row>
    <row r="85" spans="1:46"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 t="shared" ref="AM85:AT85" si="4">+SUM(AM67:AM84)</f>
        <v>1</v>
      </c>
      <c r="AN85" s="116">
        <f t="shared" si="4"/>
        <v>0.99999999999999978</v>
      </c>
      <c r="AO85" s="116">
        <f t="shared" si="4"/>
        <v>1.0000000000000002</v>
      </c>
      <c r="AP85" s="116">
        <f t="shared" si="4"/>
        <v>1.0000000000000002</v>
      </c>
      <c r="AQ85" s="116">
        <f t="shared" si="4"/>
        <v>0.99999999999999978</v>
      </c>
      <c r="AR85" s="116">
        <f t="shared" si="4"/>
        <v>1</v>
      </c>
      <c r="AS85" s="116">
        <f t="shared" si="4"/>
        <v>0.99999999999999956</v>
      </c>
      <c r="AT85" s="116">
        <f t="shared" si="4"/>
        <v>1</v>
      </c>
    </row>
    <row r="86" spans="1:46"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c r="AS86" s="13"/>
      <c r="AT86" s="13"/>
    </row>
    <row r="87" spans="1:46"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46" ht="21.75" thickBot="1">
      <c r="B88" s="43">
        <v>2007</v>
      </c>
      <c r="C88" s="190">
        <v>2008</v>
      </c>
      <c r="D88" s="190"/>
      <c r="E88" s="190"/>
      <c r="F88" s="190"/>
      <c r="G88" s="190">
        <v>2009</v>
      </c>
      <c r="H88" s="190"/>
      <c r="I88" s="190"/>
      <c r="J88" s="190"/>
      <c r="K88" s="190">
        <v>2010</v>
      </c>
      <c r="L88" s="190"/>
      <c r="M88" s="190"/>
      <c r="N88" s="190"/>
      <c r="O88" s="190">
        <v>2011</v>
      </c>
      <c r="P88" s="190"/>
      <c r="Q88" s="190"/>
      <c r="R88" s="190"/>
      <c r="S88" s="188">
        <v>2012</v>
      </c>
      <c r="T88" s="189"/>
      <c r="U88" s="189"/>
      <c r="V88" s="189"/>
      <c r="W88" s="188">
        <v>2013</v>
      </c>
      <c r="X88" s="189"/>
      <c r="Y88" s="189"/>
      <c r="Z88" s="189"/>
      <c r="AA88" s="188">
        <v>2014</v>
      </c>
      <c r="AB88" s="189"/>
      <c r="AC88" s="189"/>
      <c r="AD88" s="189"/>
      <c r="AE88" s="186">
        <v>2015</v>
      </c>
      <c r="AF88" s="187"/>
      <c r="AG88" s="187"/>
      <c r="AH88" s="187"/>
      <c r="AI88" s="186">
        <v>2016</v>
      </c>
      <c r="AJ88" s="187"/>
      <c r="AK88" s="187"/>
      <c r="AL88" s="187"/>
      <c r="AM88" s="186">
        <v>2017</v>
      </c>
      <c r="AN88" s="187"/>
      <c r="AO88" s="187"/>
      <c r="AP88" s="187"/>
      <c r="AQ88" s="186">
        <f>+$AQ$7</f>
        <v>2018</v>
      </c>
      <c r="AR88" s="187"/>
      <c r="AS88" s="187"/>
      <c r="AT88" s="187"/>
    </row>
    <row r="89" spans="1:46"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c r="AQ89" s="32" t="s">
        <v>85</v>
      </c>
      <c r="AR89" s="32" t="s">
        <v>86</v>
      </c>
      <c r="AS89" s="32" t="s">
        <v>87</v>
      </c>
      <c r="AT89" s="32" t="s">
        <v>84</v>
      </c>
    </row>
    <row r="90" spans="1:46"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c r="AQ90" s="107">
        <v>9.3875563728616166E-3</v>
      </c>
      <c r="AR90" s="107">
        <v>7.2872982818782336E-3</v>
      </c>
      <c r="AS90" s="107">
        <v>8.2935861593284119E-3</v>
      </c>
      <c r="AT90" s="107">
        <v>5.1846323978836347E-3</v>
      </c>
    </row>
    <row r="91" spans="1:46"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191">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c r="AQ91" s="107">
        <v>3.2432600655566634E-3</v>
      </c>
      <c r="AR91" s="107">
        <v>5.1538810547521151E-3</v>
      </c>
      <c r="AS91" s="107">
        <v>5.0274443317459092E-3</v>
      </c>
      <c r="AT91" s="107">
        <v>4.4657495021727259E-3</v>
      </c>
    </row>
    <row r="92" spans="1:46"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191"/>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c r="AQ92" s="107">
        <v>4.1866853458389997E-3</v>
      </c>
      <c r="AR92" s="107">
        <v>3.8552614466605831E-3</v>
      </c>
      <c r="AS92" s="107">
        <v>3.6115833479851236E-3</v>
      </c>
      <c r="AT92" s="107">
        <v>3.4591751285504868E-3</v>
      </c>
    </row>
    <row r="93" spans="1:46"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191"/>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c r="AQ93" s="107">
        <v>3.6056952230970933E-2</v>
      </c>
      <c r="AR93" s="107">
        <v>3.3678600474095266E-2</v>
      </c>
      <c r="AS93" s="107">
        <v>3.1512364904183757E-2</v>
      </c>
      <c r="AT93" s="107">
        <v>3.0983211998873099E-2</v>
      </c>
    </row>
    <row r="94" spans="1:46"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c r="AQ94" s="107" t="s">
        <v>48</v>
      </c>
      <c r="AR94" s="107" t="s">
        <v>48</v>
      </c>
      <c r="AS94" s="107" t="s">
        <v>48</v>
      </c>
      <c r="AT94" s="107" t="s">
        <v>48</v>
      </c>
    </row>
    <row r="95" spans="1:46">
      <c r="M95" s="66"/>
      <c r="N95" s="66"/>
      <c r="O95" s="66"/>
      <c r="P95" s="66"/>
      <c r="Q95" s="66"/>
      <c r="S95" s="66"/>
      <c r="T95" s="66"/>
      <c r="V95" s="66"/>
      <c r="X95" s="66"/>
      <c r="Z95" s="73"/>
      <c r="AA95" s="73"/>
      <c r="AB95" s="69"/>
      <c r="AC95" s="69"/>
    </row>
    <row r="96" spans="1:46" ht="15.75" thickBot="1">
      <c r="M96" s="66"/>
      <c r="N96" s="66"/>
      <c r="O96" s="66"/>
      <c r="P96" s="66"/>
      <c r="Q96" s="66"/>
      <c r="S96" s="66"/>
      <c r="T96" s="66"/>
      <c r="V96" s="66"/>
      <c r="X96" s="66"/>
      <c r="Z96" s="73"/>
      <c r="AA96" s="73"/>
      <c r="AB96" s="69"/>
    </row>
    <row r="97" spans="1:46" ht="21.75" thickBot="1">
      <c r="B97" s="43">
        <v>2007</v>
      </c>
      <c r="C97" s="190">
        <v>2008</v>
      </c>
      <c r="D97" s="190"/>
      <c r="E97" s="190"/>
      <c r="F97" s="190"/>
      <c r="G97" s="190">
        <v>2009</v>
      </c>
      <c r="H97" s="190"/>
      <c r="I97" s="190"/>
      <c r="J97" s="190"/>
      <c r="K97" s="190">
        <v>2010</v>
      </c>
      <c r="L97" s="190"/>
      <c r="M97" s="190"/>
      <c r="N97" s="190"/>
      <c r="O97" s="190">
        <v>2011</v>
      </c>
      <c r="P97" s="190"/>
      <c r="Q97" s="190"/>
      <c r="R97" s="190"/>
      <c r="S97" s="188">
        <v>2012</v>
      </c>
      <c r="T97" s="189"/>
      <c r="U97" s="189"/>
      <c r="V97" s="189"/>
      <c r="W97" s="188">
        <v>2013</v>
      </c>
      <c r="X97" s="189"/>
      <c r="Y97" s="189"/>
      <c r="Z97" s="189"/>
      <c r="AA97" s="188">
        <v>2014</v>
      </c>
      <c r="AB97" s="189"/>
      <c r="AC97" s="189"/>
      <c r="AD97" s="189"/>
      <c r="AE97" s="186">
        <v>2015</v>
      </c>
      <c r="AF97" s="187"/>
      <c r="AG97" s="187"/>
      <c r="AH97" s="187"/>
      <c r="AI97" s="186">
        <v>2016</v>
      </c>
      <c r="AJ97" s="187"/>
      <c r="AK97" s="187"/>
      <c r="AL97" s="187"/>
      <c r="AM97" s="186">
        <v>2017</v>
      </c>
      <c r="AN97" s="187"/>
      <c r="AO97" s="187"/>
      <c r="AP97" s="187"/>
      <c r="AQ97" s="186">
        <f>+$AQ$7</f>
        <v>2018</v>
      </c>
      <c r="AR97" s="187"/>
      <c r="AS97" s="187"/>
      <c r="AT97" s="187"/>
    </row>
    <row r="98" spans="1:46"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c r="AQ98" s="32" t="s">
        <v>85</v>
      </c>
      <c r="AR98" s="32" t="s">
        <v>86</v>
      </c>
      <c r="AS98" s="32" t="s">
        <v>87</v>
      </c>
      <c r="AT98" s="32" t="s">
        <v>84</v>
      </c>
    </row>
    <row r="99" spans="1:46"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c r="AQ99" s="104">
        <v>0.84969018851990707</v>
      </c>
      <c r="AR99" s="104">
        <v>0.85144175777046915</v>
      </c>
      <c r="AS99" s="104">
        <v>0.85398905395378133</v>
      </c>
      <c r="AT99" s="104">
        <v>0.85604110719333082</v>
      </c>
    </row>
    <row r="100" spans="1:46"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c r="AQ100" s="104">
        <v>6.4847265245478569E-2</v>
      </c>
      <c r="AR100" s="104">
        <v>6.3614399962233573E-2</v>
      </c>
      <c r="AS100" s="104">
        <v>6.1470823858538907E-2</v>
      </c>
      <c r="AT100" s="104">
        <v>6.0141964120128399E-2</v>
      </c>
    </row>
    <row r="101" spans="1:46"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c r="AQ101" s="104">
        <v>1.4672692682392162E-3</v>
      </c>
      <c r="AR101" s="104">
        <v>1.4712714070595709E-3</v>
      </c>
      <c r="AS101" s="104">
        <v>1.4809454534244449E-3</v>
      </c>
      <c r="AT101" s="104">
        <v>1.488371599002067E-3</v>
      </c>
    </row>
    <row r="102" spans="1:46"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c r="AQ102" s="104">
        <v>4.8569961248303976E-2</v>
      </c>
      <c r="AR102" s="104">
        <v>4.8493129898831533E-2</v>
      </c>
      <c r="AS102" s="104">
        <v>4.8362709081047492E-2</v>
      </c>
      <c r="AT102" s="104">
        <v>4.805402202890359E-2</v>
      </c>
    </row>
    <row r="103" spans="1:46"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c r="AQ103" s="104">
        <v>3.5425315718071129E-2</v>
      </c>
      <c r="AR103" s="104">
        <v>3.4979440961406288E-2</v>
      </c>
      <c r="AS103" s="104">
        <v>3.4696467653207892E-2</v>
      </c>
      <c r="AT103" s="104">
        <v>3.4274535058635272E-2</v>
      </c>
    </row>
    <row r="104" spans="1:46"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c r="AQ104" s="173">
        <v>0</v>
      </c>
      <c r="AR104" s="173">
        <v>0</v>
      </c>
      <c r="AS104" s="173">
        <v>0</v>
      </c>
      <c r="AT104" s="173">
        <v>0</v>
      </c>
    </row>
    <row r="105" spans="1:46"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O105" si="5">+SUM(AN99:AN104)</f>
        <v>1.0000000000000002</v>
      </c>
      <c r="AO105" s="116">
        <f t="shared" si="5"/>
        <v>1.0000000000000002</v>
      </c>
      <c r="AP105" s="116">
        <f>+SUM(AP99:AP104)</f>
        <v>1</v>
      </c>
      <c r="AQ105" s="116">
        <f>+SUM(AQ99:AQ104)</f>
        <v>1</v>
      </c>
      <c r="AR105" s="116">
        <f t="shared" ref="AR105:AS105" si="6">+SUM(AR99:AR104)</f>
        <v>1.0000000000000002</v>
      </c>
      <c r="AS105" s="116">
        <f t="shared" si="6"/>
        <v>1</v>
      </c>
      <c r="AT105" s="116">
        <f>+SUM(AT99:AT104)</f>
        <v>1.0000000000000002</v>
      </c>
    </row>
    <row r="106" spans="1:46">
      <c r="C106" s="35"/>
      <c r="G106" s="54"/>
      <c r="H106" s="65"/>
      <c r="I106" s="65"/>
      <c r="J106" s="65"/>
      <c r="R106" s="78"/>
      <c r="Y106" s="13"/>
    </row>
    <row r="107" spans="1:46">
      <c r="R107" s="78"/>
    </row>
    <row r="108" spans="1:46">
      <c r="R108" s="78"/>
    </row>
    <row r="109" spans="1:46">
      <c r="R109" s="78"/>
    </row>
    <row r="110" spans="1:46">
      <c r="R110" s="78"/>
    </row>
    <row r="111" spans="1:46">
      <c r="R111" s="78"/>
    </row>
  </sheetData>
  <mergeCells count="110">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S27:V27"/>
    <mergeCell ref="W27:Z27"/>
    <mergeCell ref="AA27:AD27"/>
    <mergeCell ref="B39:B40"/>
    <mergeCell ref="C39:C40"/>
    <mergeCell ref="D39:D40"/>
    <mergeCell ref="E39:E40"/>
    <mergeCell ref="F39:F40"/>
    <mergeCell ref="B37:B38"/>
    <mergeCell ref="C37:C38"/>
    <mergeCell ref="D37:D38"/>
    <mergeCell ref="E37:E38"/>
    <mergeCell ref="F37:F38"/>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 ref="AQ7:AT7"/>
    <mergeCell ref="AQ27:AT27"/>
    <mergeCell ref="AQ44:AT44"/>
    <mergeCell ref="AQ55:AT55"/>
    <mergeCell ref="AQ65:AT65"/>
    <mergeCell ref="AQ88:AT88"/>
    <mergeCell ref="AQ97:AT97"/>
    <mergeCell ref="AM88:AP88"/>
    <mergeCell ref="AM97:AP97"/>
    <mergeCell ref="AM7:AP7"/>
    <mergeCell ref="AM27:AP27"/>
    <mergeCell ref="AM44:AP44"/>
    <mergeCell ref="AM55:AP55"/>
    <mergeCell ref="AM65:AP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T114"/>
  <sheetViews>
    <sheetView zoomScale="80" zoomScaleNormal="80" workbookViewId="0">
      <pane xSplit="1" topLeftCell="AI1" activePane="topRight" state="frozen"/>
      <selection pane="topRight" activeCell="AL100" sqref="AL100"/>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43" customWidth="true" style="13" width="18.5703125" collapsed="true"/>
    <col min="44" max="44" customWidth="true" style="13" width="17.85546875" collapsed="true"/>
    <col min="45" max="45" bestFit="true" customWidth="true" style="13" width="16.0" collapsed="true"/>
    <col min="46" max="46" customWidth="true" style="13" width="15.85546875" collapsed="true"/>
    <col min="47" max="16384" style="13" width="11.42578125" collapsed="true"/>
  </cols>
  <sheetData>
    <row r="2" spans="1:46" ht="33.75" customHeight="1"/>
    <row r="3" spans="1:46" ht="27" customHeight="1"/>
    <row r="5" spans="1:46" ht="30" customHeight="1">
      <c r="B5" s="45"/>
      <c r="C5" s="46"/>
      <c r="D5" s="30"/>
      <c r="E5" s="30"/>
    </row>
    <row r="6" spans="1:46" ht="36.75" thickBot="1">
      <c r="A6" s="95" t="s">
        <v>90</v>
      </c>
      <c r="B6" s="45"/>
      <c r="C6" s="46"/>
      <c r="D6" s="30"/>
      <c r="E6" s="30"/>
    </row>
    <row r="7" spans="1:46" ht="21.75" thickBot="1">
      <c r="B7" s="43">
        <v>2007</v>
      </c>
      <c r="C7" s="190">
        <v>2008</v>
      </c>
      <c r="D7" s="190"/>
      <c r="E7" s="190"/>
      <c r="F7" s="190"/>
      <c r="G7" s="190">
        <v>2009</v>
      </c>
      <c r="H7" s="190"/>
      <c r="I7" s="190"/>
      <c r="J7" s="190"/>
      <c r="K7" s="190">
        <v>2010</v>
      </c>
      <c r="L7" s="190"/>
      <c r="M7" s="190"/>
      <c r="N7" s="190"/>
      <c r="O7" s="190">
        <v>2011</v>
      </c>
      <c r="P7" s="190"/>
      <c r="Q7" s="190"/>
      <c r="R7" s="190"/>
      <c r="S7" s="188">
        <v>2012</v>
      </c>
      <c r="T7" s="189"/>
      <c r="U7" s="189"/>
      <c r="V7" s="189"/>
      <c r="W7" s="188">
        <v>2013</v>
      </c>
      <c r="X7" s="189"/>
      <c r="Y7" s="189"/>
      <c r="Z7" s="189"/>
      <c r="AA7" s="188">
        <v>2014</v>
      </c>
      <c r="AB7" s="189"/>
      <c r="AC7" s="189"/>
      <c r="AD7" s="189"/>
      <c r="AE7" s="186">
        <v>2015</v>
      </c>
      <c r="AF7" s="187"/>
      <c r="AG7" s="187"/>
      <c r="AH7" s="187"/>
      <c r="AI7" s="186">
        <v>2016</v>
      </c>
      <c r="AJ7" s="187"/>
      <c r="AK7" s="187"/>
      <c r="AL7" s="187"/>
      <c r="AM7" s="186">
        <v>2017</v>
      </c>
      <c r="AN7" s="187"/>
      <c r="AO7" s="187"/>
      <c r="AP7" s="187"/>
      <c r="AQ7" s="186">
        <v>2018</v>
      </c>
      <c r="AR7" s="187"/>
      <c r="AS7" s="187"/>
      <c r="AT7" s="187"/>
    </row>
    <row r="8" spans="1:46"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c r="AQ8" s="32" t="s">
        <v>85</v>
      </c>
      <c r="AR8" s="32" t="s">
        <v>86</v>
      </c>
      <c r="AS8" s="32" t="s">
        <v>87</v>
      </c>
      <c r="AT8" s="32" t="s">
        <v>84</v>
      </c>
    </row>
    <row r="9" spans="1:46">
      <c r="C9" s="35"/>
      <c r="M9" s="31"/>
    </row>
    <row r="10" spans="1:46"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c r="AQ10" s="96">
        <v>21289.262646800002</v>
      </c>
      <c r="AR10" s="96">
        <v>21293.70758282</v>
      </c>
      <c r="AS10" s="96">
        <v>20900.780835699999</v>
      </c>
      <c r="AT10" s="96">
        <v>20218.333429530001</v>
      </c>
    </row>
    <row r="11" spans="1:46"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c r="AQ11" s="96">
        <v>113660</v>
      </c>
      <c r="AR11" s="96">
        <v>110865</v>
      </c>
      <c r="AS11" s="96">
        <v>107236</v>
      </c>
      <c r="AT11" s="96">
        <v>103839</v>
      </c>
    </row>
    <row r="12" spans="1:46"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c r="AQ12" s="96">
        <v>187306.55152912193</v>
      </c>
      <c r="AR12" s="96">
        <v>192068.80063879493</v>
      </c>
      <c r="AS12" s="96">
        <v>194904.51747267711</v>
      </c>
      <c r="AT12" s="96">
        <v>194708.47590529569</v>
      </c>
    </row>
    <row r="13" spans="1:46"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c r="AQ13" s="96">
        <v>72567</v>
      </c>
      <c r="AR13" s="96">
        <v>72068</v>
      </c>
      <c r="AS13" s="96">
        <v>70051</v>
      </c>
      <c r="AT13" s="96">
        <v>68591</v>
      </c>
    </row>
    <row r="14" spans="1:46"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c r="AQ14" s="96">
        <v>146436</v>
      </c>
      <c r="AR14" s="96">
        <v>143083</v>
      </c>
      <c r="AS14" s="96">
        <v>138447</v>
      </c>
      <c r="AT14" s="96">
        <v>133012</v>
      </c>
    </row>
    <row r="15" spans="1:46"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46"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c r="AQ16" s="100">
        <v>6.6141765054322414</v>
      </c>
      <c r="AR16" s="100">
        <v>6.5833563941130917</v>
      </c>
      <c r="AS16" s="100">
        <v>6.5004968958769576</v>
      </c>
      <c r="AT16" s="100">
        <v>6.5491937844156825</v>
      </c>
    </row>
    <row r="17" spans="1:46"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c r="AQ17" s="100">
        <v>12.609673942366749</v>
      </c>
      <c r="AR17" s="100">
        <v>12.521893521871334</v>
      </c>
      <c r="AS17" s="100">
        <v>12.505675408224</v>
      </c>
      <c r="AT17" s="100">
        <v>12.34448290360322</v>
      </c>
    </row>
    <row r="18" spans="1:46"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row>
    <row r="19" spans="1:46"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c r="AQ19" s="102">
        <v>0.91282065864460682</v>
      </c>
      <c r="AR19" s="102">
        <v>0.85106863949617495</v>
      </c>
      <c r="AS19" s="102">
        <v>0.8511968343207672</v>
      </c>
      <c r="AT19" s="102">
        <v>0.85116171304679333</v>
      </c>
    </row>
    <row r="20" spans="1:46"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c r="AQ20" s="105">
        <v>1.9654435911148134E-2</v>
      </c>
      <c r="AR20" s="105">
        <v>1.8112376442732055E-2</v>
      </c>
      <c r="AS20" s="105">
        <v>1.7866196890946855E-2</v>
      </c>
      <c r="AT20" s="105">
        <v>1.7633435579693376E-2</v>
      </c>
    </row>
    <row r="21" spans="1:46"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c r="AQ21" s="105">
        <v>2.5615799018309859E-2</v>
      </c>
      <c r="AR21" s="105">
        <v>2.9161951804592322E-2</v>
      </c>
      <c r="AS21" s="105">
        <v>2.8538896670936894E-2</v>
      </c>
      <c r="AT21" s="105">
        <v>2.801573270098915E-2</v>
      </c>
    </row>
    <row r="22" spans="1:46"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46"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c r="AQ23" s="102"/>
      <c r="AR23" s="102"/>
      <c r="AS23" s="102"/>
      <c r="AT23" s="102"/>
    </row>
    <row r="24" spans="1:46"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c r="AQ24" s="105">
        <v>0.57282760629970497</v>
      </c>
      <c r="AR24" s="105">
        <v>0.62713578718239293</v>
      </c>
      <c r="AS24" s="105">
        <v>0.64048578025359904</v>
      </c>
      <c r="AT24" s="105">
        <v>0.65244813179608196</v>
      </c>
    </row>
    <row r="25" spans="1:46"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46"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46" ht="21.75" thickBot="1">
      <c r="B27" s="43">
        <v>2007</v>
      </c>
      <c r="C27" s="190">
        <v>2008</v>
      </c>
      <c r="D27" s="190"/>
      <c r="E27" s="190"/>
      <c r="F27" s="190"/>
      <c r="G27" s="190">
        <v>2009</v>
      </c>
      <c r="H27" s="190"/>
      <c r="I27" s="190"/>
      <c r="J27" s="190"/>
      <c r="K27" s="190">
        <v>2010</v>
      </c>
      <c r="L27" s="190"/>
      <c r="M27" s="190"/>
      <c r="N27" s="190"/>
      <c r="O27" s="190">
        <v>2011</v>
      </c>
      <c r="P27" s="190"/>
      <c r="Q27" s="190"/>
      <c r="R27" s="190"/>
      <c r="S27" s="188">
        <v>2012</v>
      </c>
      <c r="T27" s="189"/>
      <c r="U27" s="189"/>
      <c r="V27" s="189"/>
      <c r="W27" s="188">
        <v>2013</v>
      </c>
      <c r="X27" s="189"/>
      <c r="Y27" s="189"/>
      <c r="Z27" s="189"/>
      <c r="AA27" s="188">
        <v>2014</v>
      </c>
      <c r="AB27" s="189"/>
      <c r="AC27" s="189"/>
      <c r="AD27" s="189"/>
      <c r="AE27" s="186">
        <v>2015</v>
      </c>
      <c r="AF27" s="187"/>
      <c r="AG27" s="187"/>
      <c r="AH27" s="187"/>
      <c r="AI27" s="186">
        <v>2016</v>
      </c>
      <c r="AJ27" s="187"/>
      <c r="AK27" s="187"/>
      <c r="AL27" s="187"/>
      <c r="AM27" s="186">
        <v>2017</v>
      </c>
      <c r="AN27" s="187"/>
      <c r="AO27" s="187"/>
      <c r="AP27" s="187"/>
      <c r="AQ27" s="186">
        <f>+$AQ$7</f>
        <v>2018</v>
      </c>
      <c r="AR27" s="187"/>
      <c r="AS27" s="187"/>
      <c r="AT27" s="187"/>
    </row>
    <row r="28" spans="1:46"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c r="AQ28" s="32" t="s">
        <v>85</v>
      </c>
      <c r="AR28" s="32" t="s">
        <v>86</v>
      </c>
      <c r="AS28" s="32" t="s">
        <v>87</v>
      </c>
      <c r="AT28" s="32" t="s">
        <v>84</v>
      </c>
    </row>
    <row r="29" spans="1:46">
      <c r="C29" s="35"/>
      <c r="G29" s="60"/>
      <c r="H29" s="67"/>
      <c r="I29" s="67"/>
      <c r="J29" s="67"/>
      <c r="M29" s="31"/>
      <c r="N29" s="31"/>
      <c r="O29" s="31"/>
      <c r="P29" s="31"/>
      <c r="Q29" s="31"/>
      <c r="R29" s="31"/>
      <c r="S29" s="31"/>
      <c r="T29" s="31"/>
    </row>
    <row r="30" spans="1:46" ht="21">
      <c r="A30" s="38" t="s">
        <v>9</v>
      </c>
      <c r="B30" s="199">
        <v>0.39834770272548459</v>
      </c>
      <c r="C30" s="199">
        <v>0.43231448290258673</v>
      </c>
      <c r="D30" s="199">
        <v>0.39707196244640097</v>
      </c>
      <c r="E30" s="199">
        <v>0.41260090044728687</v>
      </c>
      <c r="F30" s="199">
        <v>0.41939387481733514</v>
      </c>
      <c r="G30" s="198">
        <v>0.42450282772625669</v>
      </c>
      <c r="H30" s="198">
        <v>0.43455376846735122</v>
      </c>
      <c r="I30" s="198">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c r="AQ30" s="174">
        <v>0.345793222291639</v>
      </c>
      <c r="AR30" s="174">
        <v>0.34246941188924862</v>
      </c>
      <c r="AS30" s="174">
        <v>0.33704269647608459</v>
      </c>
      <c r="AT30" s="174">
        <v>0.33422858989951315</v>
      </c>
    </row>
    <row r="31" spans="1:46" ht="21">
      <c r="A31" s="38" t="s">
        <v>10</v>
      </c>
      <c r="B31" s="199"/>
      <c r="C31" s="199"/>
      <c r="D31" s="199"/>
      <c r="E31" s="199"/>
      <c r="F31" s="199"/>
      <c r="G31" s="198"/>
      <c r="H31" s="198"/>
      <c r="I31" s="198"/>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c r="AQ31" s="174">
        <v>0.17980218979661877</v>
      </c>
      <c r="AR31" s="174">
        <v>0.17765715709236796</v>
      </c>
      <c r="AS31" s="174">
        <v>0.18617883848594863</v>
      </c>
      <c r="AT31" s="174">
        <v>0.17786927649326031</v>
      </c>
    </row>
    <row r="32" spans="1:46"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c r="AQ32" s="174">
        <v>0.17109703848468</v>
      </c>
      <c r="AR32" s="174">
        <v>0.16290223231574102</v>
      </c>
      <c r="AS32" s="174">
        <v>0.15875909332163807</v>
      </c>
      <c r="AT32" s="174">
        <v>0.16498745566723713</v>
      </c>
    </row>
    <row r="33" spans="1:46"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c r="AQ33" s="174">
        <v>0.1013462541308028</v>
      </c>
      <c r="AR33" s="174">
        <v>0.10866464207608723</v>
      </c>
      <c r="AS33" s="174">
        <v>0.10968758147179618</v>
      </c>
      <c r="AT33" s="174">
        <v>0.10399359195348264</v>
      </c>
    </row>
    <row r="34" spans="1:46"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c r="AQ34" s="174">
        <v>4.943268890142536E-2</v>
      </c>
      <c r="AR34" s="174">
        <v>5.560359584656218E-2</v>
      </c>
      <c r="AS34" s="174">
        <v>6.1884667678095431E-2</v>
      </c>
      <c r="AT34" s="174">
        <v>5.6364343577179357E-2</v>
      </c>
    </row>
    <row r="35" spans="1:46" ht="21">
      <c r="A35" s="38" t="s">
        <v>14</v>
      </c>
      <c r="B35" s="199">
        <v>3.118670748539186E-2</v>
      </c>
      <c r="C35" s="199">
        <v>3.1725432106960813E-2</v>
      </c>
      <c r="D35" s="202">
        <v>3.0905370984546394E-2</v>
      </c>
      <c r="E35" s="202">
        <v>3.0268055583233127E-2</v>
      </c>
      <c r="F35" s="202">
        <v>2.959079999865926E-2</v>
      </c>
      <c r="G35" s="203">
        <v>3.1634117412906913E-2</v>
      </c>
      <c r="H35" s="203">
        <v>3.0159773679636796E-2</v>
      </c>
      <c r="I35" s="203">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c r="AQ35" s="174">
        <v>1.5485137726907251E-2</v>
      </c>
      <c r="AR35" s="174">
        <v>1.548418131542382E-2</v>
      </c>
      <c r="AS35" s="174">
        <v>1.5128734353785684E-2</v>
      </c>
      <c r="AT35" s="174">
        <v>2.1879932147814196E-2</v>
      </c>
    </row>
    <row r="36" spans="1:46" ht="21">
      <c r="A36" s="38" t="s">
        <v>15</v>
      </c>
      <c r="B36" s="199"/>
      <c r="C36" s="199"/>
      <c r="D36" s="202"/>
      <c r="E36" s="202"/>
      <c r="F36" s="202"/>
      <c r="G36" s="203"/>
      <c r="H36" s="203"/>
      <c r="I36" s="203"/>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c r="AQ36" s="174">
        <v>1.2634386062235462E-2</v>
      </c>
      <c r="AR36" s="174">
        <v>1.2180039671402883E-2</v>
      </c>
      <c r="AS36" s="174">
        <v>1.317410423105746E-2</v>
      </c>
      <c r="AT36" s="174">
        <v>2.0366380117096135E-2</v>
      </c>
    </row>
    <row r="37" spans="1:46" ht="21">
      <c r="A37" s="38" t="s">
        <v>16</v>
      </c>
      <c r="B37" s="199">
        <v>2.8605227916950499E-2</v>
      </c>
      <c r="C37" s="199">
        <v>2.7542814925226117E-2</v>
      </c>
      <c r="D37" s="199">
        <v>2.2602385659655246E-2</v>
      </c>
      <c r="E37" s="199">
        <v>1.8667658279310967E-2</v>
      </c>
      <c r="F37" s="199">
        <v>2.1083507570664531E-2</v>
      </c>
      <c r="G37" s="198">
        <v>1.9188617243196992E-2</v>
      </c>
      <c r="H37" s="198">
        <v>2.0019728415970502E-2</v>
      </c>
      <c r="I37" s="198">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c r="AQ37" s="174">
        <v>1.3158924816125961E-2</v>
      </c>
      <c r="AR37" s="174">
        <v>1.1505421478956682E-2</v>
      </c>
      <c r="AS37" s="174">
        <v>8.6391032875472312E-3</v>
      </c>
      <c r="AT37" s="174">
        <v>1.198056404719362E-2</v>
      </c>
    </row>
    <row r="38" spans="1:46" ht="21">
      <c r="A38" s="38" t="s">
        <v>17</v>
      </c>
      <c r="B38" s="199"/>
      <c r="C38" s="199"/>
      <c r="D38" s="199"/>
      <c r="E38" s="199"/>
      <c r="F38" s="199"/>
      <c r="G38" s="198"/>
      <c r="H38" s="198"/>
      <c r="I38" s="198"/>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c r="AQ38" s="174">
        <v>1.1501736409213099E-2</v>
      </c>
      <c r="AR38" s="174">
        <v>1.3403895129577102E-2</v>
      </c>
      <c r="AS38" s="174">
        <v>1.4170898417062915E-2</v>
      </c>
      <c r="AT38" s="174">
        <v>1.5102821599727582E-2</v>
      </c>
    </row>
    <row r="39" spans="1:46" ht="21">
      <c r="A39" s="38" t="s">
        <v>18</v>
      </c>
      <c r="B39" s="199">
        <v>9.5620874564197496E-3</v>
      </c>
      <c r="C39" s="199">
        <v>9.7544418718750366E-3</v>
      </c>
      <c r="D39" s="199">
        <v>1.2935568109803905E-2</v>
      </c>
      <c r="E39" s="199">
        <v>1.5297231321008933E-2</v>
      </c>
      <c r="F39" s="199">
        <v>1.1860365451835489E-2</v>
      </c>
      <c r="G39" s="198">
        <v>9.027485352929689E-3</v>
      </c>
      <c r="H39" s="198">
        <v>1.2834567266420755E-2</v>
      </c>
      <c r="I39" s="198">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c r="AQ39" s="174">
        <v>2.3188546425500712E-2</v>
      </c>
      <c r="AR39" s="174">
        <v>2.2597640178370224E-2</v>
      </c>
      <c r="AS39" s="174">
        <v>2.4846764412885983E-2</v>
      </c>
      <c r="AT39" s="174">
        <v>1.7365642062129243E-2</v>
      </c>
    </row>
    <row r="40" spans="1:46" ht="21">
      <c r="A40" s="124" t="s">
        <v>19</v>
      </c>
      <c r="B40" s="200"/>
      <c r="C40" s="200"/>
      <c r="D40" s="200"/>
      <c r="E40" s="200"/>
      <c r="F40" s="200"/>
      <c r="G40" s="201"/>
      <c r="H40" s="201"/>
      <c r="I40" s="201"/>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c r="AQ40" s="175">
        <v>7.6559874954851545E-2</v>
      </c>
      <c r="AR40" s="175">
        <v>7.7531783006262178E-2</v>
      </c>
      <c r="AS40" s="175">
        <v>7.0487517864097959E-2</v>
      </c>
      <c r="AT40" s="175">
        <v>7.5861402435366529E-2</v>
      </c>
    </row>
    <row r="41" spans="1:46"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c r="AQ41" s="116">
        <f>+SUM(AQ30:AQ40)</f>
        <v>0.99999999999999989</v>
      </c>
      <c r="AR41" s="116">
        <f t="shared" ref="AR41:AT41" si="1">+SUM(AR30:AR40)</f>
        <v>0.99999999999999989</v>
      </c>
      <c r="AS41" s="116">
        <f t="shared" si="1"/>
        <v>1.0000000000000002</v>
      </c>
      <c r="AT41" s="116">
        <f t="shared" si="1"/>
        <v>0.99999999999999978</v>
      </c>
    </row>
    <row r="42" spans="1:46"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46"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46" ht="21.75" thickBot="1">
      <c r="B44" s="43">
        <v>2007</v>
      </c>
      <c r="C44" s="190">
        <v>2008</v>
      </c>
      <c r="D44" s="190"/>
      <c r="E44" s="190"/>
      <c r="F44" s="190"/>
      <c r="G44" s="190">
        <v>2009</v>
      </c>
      <c r="H44" s="190"/>
      <c r="I44" s="190"/>
      <c r="J44" s="190"/>
      <c r="K44" s="190">
        <v>2010</v>
      </c>
      <c r="L44" s="190"/>
      <c r="M44" s="190"/>
      <c r="N44" s="190"/>
      <c r="O44" s="190">
        <v>2011</v>
      </c>
      <c r="P44" s="190"/>
      <c r="Q44" s="190"/>
      <c r="R44" s="190"/>
      <c r="S44" s="188">
        <v>2012</v>
      </c>
      <c r="T44" s="189"/>
      <c r="U44" s="189"/>
      <c r="V44" s="189"/>
      <c r="W44" s="188">
        <v>2013</v>
      </c>
      <c r="X44" s="189"/>
      <c r="Y44" s="189"/>
      <c r="Z44" s="189"/>
      <c r="AA44" s="188">
        <v>2014</v>
      </c>
      <c r="AB44" s="189"/>
      <c r="AC44" s="189"/>
      <c r="AD44" s="189"/>
      <c r="AE44" s="186">
        <v>2015</v>
      </c>
      <c r="AF44" s="187"/>
      <c r="AG44" s="187"/>
      <c r="AH44" s="187"/>
      <c r="AI44" s="186">
        <v>2016</v>
      </c>
      <c r="AJ44" s="187"/>
      <c r="AK44" s="187"/>
      <c r="AL44" s="187"/>
      <c r="AM44" s="186">
        <v>2017</v>
      </c>
      <c r="AN44" s="187"/>
      <c r="AO44" s="187"/>
      <c r="AP44" s="187"/>
      <c r="AQ44" s="186">
        <f>+$AQ$7</f>
        <v>2018</v>
      </c>
      <c r="AR44" s="187"/>
      <c r="AS44" s="187"/>
      <c r="AT44" s="187"/>
    </row>
    <row r="45" spans="1:46"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c r="AQ45" s="32" t="s">
        <v>85</v>
      </c>
      <c r="AR45" s="32" t="s">
        <v>86</v>
      </c>
      <c r="AS45" s="32" t="s">
        <v>87</v>
      </c>
      <c r="AT45" s="32" t="s">
        <v>84</v>
      </c>
    </row>
    <row r="46" spans="1:46" ht="14.25" customHeight="1">
      <c r="A46" s="42"/>
      <c r="B46" s="47"/>
      <c r="C46" s="47"/>
      <c r="G46" s="60"/>
      <c r="H46" s="67"/>
      <c r="I46" s="67"/>
      <c r="J46" s="67"/>
      <c r="M46" s="31"/>
      <c r="N46" s="31"/>
      <c r="O46" s="31"/>
      <c r="P46" s="31"/>
      <c r="Q46" s="31"/>
      <c r="R46" s="31"/>
      <c r="S46" s="31"/>
      <c r="T46" s="31"/>
    </row>
    <row r="47" spans="1:46"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196">
        <v>0.17214371301462825</v>
      </c>
      <c r="X47" s="196">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c r="AQ47" s="125">
        <v>0.17413695383795919</v>
      </c>
      <c r="AR47" s="125">
        <v>0.16960231647558488</v>
      </c>
      <c r="AS47" s="125">
        <v>0.17200075168242393</v>
      </c>
      <c r="AT47" s="125">
        <v>0.17340768798130862</v>
      </c>
    </row>
    <row r="48" spans="1:46"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196"/>
      <c r="X48" s="196"/>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c r="AQ48" s="125">
        <v>6.2017559992781468E-2</v>
      </c>
      <c r="AR48" s="125">
        <v>6.1756334237020039E-2</v>
      </c>
      <c r="AS48" s="125">
        <v>6.5203610360443157E-2</v>
      </c>
      <c r="AT48" s="125">
        <v>7.2375622043741164E-2</v>
      </c>
    </row>
    <row r="49" spans="1:46"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c r="AQ49" s="125">
        <v>0</v>
      </c>
      <c r="AR49" s="125">
        <v>0</v>
      </c>
      <c r="AS49" s="125">
        <v>0.26675844085435912</v>
      </c>
      <c r="AT49" s="125">
        <v>0.26873678796018879</v>
      </c>
    </row>
    <row r="50" spans="1:46"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c r="AQ50" s="125">
        <v>2.5819885500478975E-2</v>
      </c>
      <c r="AR50" s="125">
        <v>3.1595863675371254E-2</v>
      </c>
      <c r="AS50" s="125">
        <v>3.2919920287607575E-2</v>
      </c>
      <c r="AT50" s="125">
        <v>3.3349857225876932E-2</v>
      </c>
    </row>
    <row r="51" spans="1:46"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c r="AQ51" s="125"/>
      <c r="AR51" s="125"/>
      <c r="AS51" s="125"/>
      <c r="AT51" s="125"/>
    </row>
    <row r="52" spans="1:46"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c r="AQ52" s="125">
        <v>9.3656418230140107E-2</v>
      </c>
      <c r="AR52" s="125">
        <v>9.0687398901260832E-2</v>
      </c>
      <c r="AS52" s="125">
        <v>9.2686507318477385E-2</v>
      </c>
      <c r="AT52" s="125">
        <v>9.0985983440810395E-2</v>
      </c>
    </row>
    <row r="53" spans="1:46"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c r="AQ53" s="125">
        <v>9.1419856094102123E-2</v>
      </c>
      <c r="AR53" s="125">
        <v>9.5943101790704685E-2</v>
      </c>
      <c r="AS53" s="125">
        <v>9.7109045495716959E-2</v>
      </c>
      <c r="AT53" s="125">
        <v>9.8328815880360868E-2</v>
      </c>
    </row>
    <row r="54" spans="1:46"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196">
        <v>0.25883827458193126</v>
      </c>
      <c r="V54" s="196">
        <v>0.22086092637718246</v>
      </c>
      <c r="W54" s="196">
        <v>0.23417079162842047</v>
      </c>
      <c r="X54" s="196">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c r="AQ54" s="174">
        <v>0</v>
      </c>
      <c r="AR54" s="174">
        <v>0</v>
      </c>
      <c r="AS54" s="174">
        <v>0</v>
      </c>
      <c r="AT54" s="174">
        <v>0</v>
      </c>
    </row>
    <row r="55" spans="1:46"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197"/>
      <c r="V55" s="197"/>
      <c r="W55" s="197"/>
      <c r="X55" s="197"/>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c r="AQ55" s="175">
        <v>0.55294932634453808</v>
      </c>
      <c r="AR55" s="175">
        <v>0.55041498492005836</v>
      </c>
      <c r="AS55" s="175">
        <v>0.27332172400097199</v>
      </c>
      <c r="AT55" s="175">
        <v>0.26281524546771334</v>
      </c>
    </row>
    <row r="56" spans="1:46"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2">+SUM(AN47:AN55)</f>
        <v>1</v>
      </c>
      <c r="AO56" s="116">
        <f t="shared" si="2"/>
        <v>1</v>
      </c>
      <c r="AP56" s="116">
        <f t="shared" si="2"/>
        <v>1</v>
      </c>
      <c r="AQ56" s="116">
        <f>+SUM(AQ47:AQ55)</f>
        <v>1</v>
      </c>
      <c r="AR56" s="116">
        <f t="shared" ref="AR56:AT56" si="3">+SUM(AR47:AR55)</f>
        <v>1</v>
      </c>
      <c r="AS56" s="116">
        <f t="shared" si="3"/>
        <v>1.0000000000000002</v>
      </c>
      <c r="AT56" s="116">
        <f t="shared" si="3"/>
        <v>1.0000000000000002</v>
      </c>
    </row>
    <row r="57" spans="1:46"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46"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46" ht="21.75" thickBot="1">
      <c r="B59" s="43">
        <v>2007</v>
      </c>
      <c r="C59" s="190">
        <v>2008</v>
      </c>
      <c r="D59" s="190"/>
      <c r="E59" s="190"/>
      <c r="F59" s="190"/>
      <c r="G59" s="190">
        <v>2009</v>
      </c>
      <c r="H59" s="190"/>
      <c r="I59" s="190"/>
      <c r="J59" s="190"/>
      <c r="K59" s="190">
        <v>2010</v>
      </c>
      <c r="L59" s="190"/>
      <c r="M59" s="190"/>
      <c r="N59" s="190"/>
      <c r="O59" s="190">
        <v>2011</v>
      </c>
      <c r="P59" s="190"/>
      <c r="Q59" s="190"/>
      <c r="R59" s="190"/>
      <c r="S59" s="188">
        <v>2012</v>
      </c>
      <c r="T59" s="189"/>
      <c r="U59" s="189"/>
      <c r="V59" s="189"/>
      <c r="W59" s="188">
        <v>2013</v>
      </c>
      <c r="X59" s="189"/>
      <c r="Y59" s="189"/>
      <c r="Z59" s="189"/>
      <c r="AA59" s="188">
        <v>2014</v>
      </c>
      <c r="AB59" s="189"/>
      <c r="AC59" s="189"/>
      <c r="AD59" s="189"/>
      <c r="AE59" s="186">
        <v>2015</v>
      </c>
      <c r="AF59" s="187"/>
      <c r="AG59" s="187"/>
      <c r="AH59" s="187"/>
      <c r="AI59" s="186">
        <v>2016</v>
      </c>
      <c r="AJ59" s="187"/>
      <c r="AK59" s="187"/>
      <c r="AL59" s="187"/>
      <c r="AM59" s="186">
        <v>2017</v>
      </c>
      <c r="AN59" s="187"/>
      <c r="AO59" s="187"/>
      <c r="AP59" s="187"/>
      <c r="AQ59" s="186">
        <f>+$AQ$7</f>
        <v>2018</v>
      </c>
      <c r="AR59" s="187"/>
      <c r="AS59" s="187"/>
      <c r="AT59" s="187"/>
    </row>
    <row r="60" spans="1:46"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c r="AQ60" s="32" t="s">
        <v>85</v>
      </c>
      <c r="AR60" s="32" t="s">
        <v>86</v>
      </c>
      <c r="AS60" s="32" t="s">
        <v>87</v>
      </c>
      <c r="AT60" s="32" t="s">
        <v>84</v>
      </c>
    </row>
    <row r="61" spans="1:46" ht="11.25" customHeight="1">
      <c r="A61" s="42"/>
      <c r="B61" s="47"/>
      <c r="C61" s="47"/>
      <c r="G61" s="60"/>
      <c r="H61" s="67"/>
      <c r="I61" s="67"/>
      <c r="J61" s="67"/>
      <c r="M61" s="31"/>
      <c r="N61" s="31"/>
      <c r="O61" s="31"/>
      <c r="P61" s="31"/>
      <c r="Q61" s="31"/>
      <c r="R61" s="31"/>
      <c r="S61" s="31"/>
      <c r="T61" s="31"/>
    </row>
    <row r="62" spans="1:46"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c r="AQ62" s="125">
        <v>0.17069221801377019</v>
      </c>
      <c r="AR62" s="125">
        <v>0.16619521593201703</v>
      </c>
      <c r="AS62" s="125">
        <v>0.16362236726097243</v>
      </c>
      <c r="AT62" s="125">
        <v>0.16215561176776053</v>
      </c>
    </row>
    <row r="63" spans="1:46"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c r="AQ63" s="125">
        <v>1.3509458195501679E-2</v>
      </c>
      <c r="AR63" s="125">
        <v>1.3652241782663785E-2</v>
      </c>
      <c r="AS63" s="125">
        <v>1.3782548607847365E-2</v>
      </c>
      <c r="AT63" s="125">
        <v>1.3837385665595073E-2</v>
      </c>
    </row>
    <row r="64" spans="1:46"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c r="AQ64" s="125">
        <v>4.0305712444624218E-3</v>
      </c>
      <c r="AR64" s="125">
        <v>3.8854244963310918E-3</v>
      </c>
      <c r="AS64" s="125">
        <v>4.0004497242124059E-3</v>
      </c>
      <c r="AT64" s="125">
        <v>3.3846927986680669E-3</v>
      </c>
    </row>
    <row r="65" spans="1:46"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c r="AQ65" s="125">
        <v>5.0258062383895005E-2</v>
      </c>
      <c r="AR65" s="125">
        <v>5.17486057378303E-2</v>
      </c>
      <c r="AS65" s="125">
        <v>5.3730666982154805E-2</v>
      </c>
      <c r="AT65" s="125">
        <v>5.2345047012838902E-2</v>
      </c>
    </row>
    <row r="66" spans="1:46"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c r="AQ66" s="125">
        <v>1.5109639500753258E-2</v>
      </c>
      <c r="AR66" s="125">
        <v>1.559284366419519E-2</v>
      </c>
      <c r="AS66" s="125">
        <v>1.6929872718707405E-2</v>
      </c>
      <c r="AT66" s="125">
        <v>1.613671958557587E-2</v>
      </c>
    </row>
    <row r="67" spans="1:46"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c r="AQ67" s="125">
        <v>7.8108805105560938E-2</v>
      </c>
      <c r="AR67" s="125">
        <v>7.6582901860439451E-2</v>
      </c>
      <c r="AS67" s="125">
        <v>7.5180076057066308E-2</v>
      </c>
      <c r="AT67" s="125">
        <v>7.4786959111651674E-2</v>
      </c>
    </row>
    <row r="68" spans="1:46"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c r="AQ68" s="125">
        <v>4.4311956405018961E-3</v>
      </c>
      <c r="AR68" s="125">
        <v>4.1713592602193855E-3</v>
      </c>
      <c r="AS68" s="125">
        <v>3.4563091923632714E-3</v>
      </c>
      <c r="AT68" s="125">
        <v>3.899871967925744E-3</v>
      </c>
    </row>
    <row r="69" spans="1:46"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c r="AQ69" s="125">
        <v>2.2457300921686144E-2</v>
      </c>
      <c r="AR69" s="125">
        <v>2.1879360365871056E-2</v>
      </c>
      <c r="AS69" s="125">
        <v>2.1529452279189426E-2</v>
      </c>
      <c r="AT69" s="125">
        <v>2.1175263580068108E-2</v>
      </c>
    </row>
    <row r="70" spans="1:46"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c r="AQ70" s="125">
        <v>2.8927904299802951E-2</v>
      </c>
      <c r="AR70" s="125">
        <v>2.8150112280287846E-2</v>
      </c>
      <c r="AS70" s="125">
        <v>2.8264393344623811E-2</v>
      </c>
      <c r="AT70" s="125">
        <v>2.7092589595438959E-2</v>
      </c>
    </row>
    <row r="71" spans="1:46"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c r="AQ71" s="125">
        <v>0.26467982896049119</v>
      </c>
      <c r="AR71" s="125">
        <v>0.26792552660547281</v>
      </c>
      <c r="AS71" s="125">
        <v>0.27060661602600722</v>
      </c>
      <c r="AT71" s="125">
        <v>0.27489468709237735</v>
      </c>
    </row>
    <row r="72" spans="1:46"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c r="AQ72" s="125">
        <v>6.8652549054801955E-3</v>
      </c>
      <c r="AR72" s="125">
        <v>6.8967568531130867E-3</v>
      </c>
      <c r="AS72" s="125">
        <v>6.8293784008390361E-3</v>
      </c>
      <c r="AT72" s="125">
        <v>7.1699052795455801E-3</v>
      </c>
    </row>
    <row r="73" spans="1:46"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c r="AQ73" s="125">
        <v>1.3002677148689721E-2</v>
      </c>
      <c r="AR73" s="125">
        <v>1.3025846358188178E-2</v>
      </c>
      <c r="AS73" s="125">
        <v>1.3189241602358896E-2</v>
      </c>
      <c r="AT73" s="125">
        <v>1.2739803748304678E-2</v>
      </c>
    </row>
    <row r="74" spans="1:46"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c r="AQ74" s="125">
        <v>2.1380985797947263E-3</v>
      </c>
      <c r="AR74" s="125">
        <v>2.0950439258399906E-3</v>
      </c>
      <c r="AS74" s="125">
        <v>2.0071815608124848E-3</v>
      </c>
      <c r="AT74" s="125">
        <v>1.9344153075879502E-3</v>
      </c>
    </row>
    <row r="75" spans="1:46"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c r="AQ75" s="125">
        <v>0.20690240785638897</v>
      </c>
      <c r="AR75" s="125">
        <v>0.21292762830452766</v>
      </c>
      <c r="AS75" s="125">
        <v>0.21360530036534761</v>
      </c>
      <c r="AT75" s="125">
        <v>0.21755949357949891</v>
      </c>
    </row>
    <row r="76" spans="1:46"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c r="AQ76" s="125">
        <v>1.3113651566131795E-2</v>
      </c>
      <c r="AR76" s="125">
        <v>1.1509337881005293E-2</v>
      </c>
      <c r="AS76" s="125">
        <v>1.0870564869611035E-2</v>
      </c>
      <c r="AT76" s="125">
        <v>1.0481469258019172E-2</v>
      </c>
    </row>
    <row r="77" spans="1:46"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c r="AQ77" s="125">
        <v>2.6037025249125687E-2</v>
      </c>
      <c r="AR77" s="125">
        <v>2.5422423228294775E-2</v>
      </c>
      <c r="AS77" s="125">
        <v>2.5201009822098313E-2</v>
      </c>
      <c r="AT77" s="125">
        <v>2.4740340532687914E-2</v>
      </c>
    </row>
    <row r="78" spans="1:46"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c r="AQ78" s="125">
        <v>7.8547098880916447E-2</v>
      </c>
      <c r="AR78" s="125">
        <v>7.7092472565202685E-2</v>
      </c>
      <c r="AS78" s="125">
        <v>7.5795524021002106E-2</v>
      </c>
      <c r="AT78" s="125">
        <v>7.4790888430073338E-2</v>
      </c>
    </row>
    <row r="79" spans="1:46"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c r="AQ79" s="175">
        <v>1.1888015470467301E-3</v>
      </c>
      <c r="AR79" s="175">
        <v>1.2468988985000298E-3</v>
      </c>
      <c r="AS79" s="175">
        <v>1.3990471647860169E-3</v>
      </c>
      <c r="AT79" s="175">
        <v>8.7485568638241543E-4</v>
      </c>
    </row>
    <row r="80" spans="1:46"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4">+SUM(AN62:AN79)</f>
        <v>0.99999999999999978</v>
      </c>
      <c r="AO80" s="116">
        <f t="shared" si="4"/>
        <v>1.0000000000000002</v>
      </c>
      <c r="AP80" s="116">
        <f t="shared" si="4"/>
        <v>1.0000000000000002</v>
      </c>
      <c r="AQ80" s="116">
        <f>+SUM(AQ62:AQ79)</f>
        <v>1</v>
      </c>
      <c r="AR80" s="116">
        <f t="shared" ref="AR80:AT80" si="5">+SUM(AR62:AR79)</f>
        <v>0.99999999999999967</v>
      </c>
      <c r="AS80" s="116">
        <f t="shared" si="5"/>
        <v>1</v>
      </c>
      <c r="AT80" s="116">
        <f t="shared" si="5"/>
        <v>1</v>
      </c>
    </row>
    <row r="81" spans="1:46"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46"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46" ht="21.75" thickBot="1">
      <c r="B83" s="43">
        <v>2007</v>
      </c>
      <c r="C83" s="190">
        <v>2008</v>
      </c>
      <c r="D83" s="190"/>
      <c r="E83" s="190"/>
      <c r="F83" s="190"/>
      <c r="G83" s="190">
        <v>2009</v>
      </c>
      <c r="H83" s="190"/>
      <c r="I83" s="190"/>
      <c r="J83" s="190"/>
      <c r="K83" s="190">
        <v>2010</v>
      </c>
      <c r="L83" s="190"/>
      <c r="M83" s="190"/>
      <c r="N83" s="190"/>
      <c r="O83" s="190">
        <v>2011</v>
      </c>
      <c r="P83" s="190"/>
      <c r="Q83" s="190"/>
      <c r="R83" s="190"/>
      <c r="S83" s="188">
        <v>2012</v>
      </c>
      <c r="T83" s="189"/>
      <c r="U83" s="189"/>
      <c r="V83" s="189"/>
      <c r="W83" s="188">
        <v>2013</v>
      </c>
      <c r="X83" s="189"/>
      <c r="Y83" s="189"/>
      <c r="Z83" s="189"/>
      <c r="AA83" s="188">
        <v>2014</v>
      </c>
      <c r="AB83" s="189"/>
      <c r="AC83" s="189"/>
      <c r="AD83" s="189"/>
      <c r="AE83" s="186">
        <v>2015</v>
      </c>
      <c r="AF83" s="187"/>
      <c r="AG83" s="187"/>
      <c r="AH83" s="187"/>
      <c r="AI83" s="186">
        <v>2016</v>
      </c>
      <c r="AJ83" s="187"/>
      <c r="AK83" s="187"/>
      <c r="AL83" s="187"/>
      <c r="AM83" s="186">
        <v>2017</v>
      </c>
      <c r="AN83" s="187"/>
      <c r="AO83" s="187"/>
      <c r="AP83" s="187"/>
      <c r="AQ83" s="186">
        <f>+$AQ$7</f>
        <v>2018</v>
      </c>
      <c r="AR83" s="187"/>
      <c r="AS83" s="187"/>
      <c r="AT83" s="187"/>
    </row>
    <row r="84" spans="1:46"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c r="AQ84" s="32" t="s">
        <v>85</v>
      </c>
      <c r="AR84" s="32" t="s">
        <v>86</v>
      </c>
      <c r="AS84" s="32" t="s">
        <v>87</v>
      </c>
      <c r="AT84" s="32" t="s">
        <v>84</v>
      </c>
    </row>
    <row r="85" spans="1:46">
      <c r="C85" s="35"/>
      <c r="G85" s="60"/>
      <c r="H85" s="67"/>
      <c r="I85" s="67"/>
      <c r="J85" s="67"/>
      <c r="M85" s="31"/>
      <c r="N85" s="31"/>
      <c r="O85" s="31"/>
      <c r="P85" s="31"/>
      <c r="Q85" s="31"/>
      <c r="R85" s="31"/>
      <c r="S85" s="31"/>
      <c r="T85" s="31"/>
    </row>
    <row r="86" spans="1:46"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c r="AQ86" s="176">
        <v>0.13323433988148714</v>
      </c>
      <c r="AR86" s="176">
        <v>0.13554112285164452</v>
      </c>
      <c r="AS86" s="176">
        <v>0.14124221350035179</v>
      </c>
      <c r="AT86" s="176">
        <v>0.13254619655030078</v>
      </c>
    </row>
    <row r="87" spans="1:46"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c r="AQ87" s="176">
        <v>0.12634606041296162</v>
      </c>
      <c r="AR87" s="176">
        <v>0.12029166741852933</v>
      </c>
      <c r="AS87" s="176">
        <v>0.1289167429767826</v>
      </c>
      <c r="AT87" s="176">
        <v>0.1266982822703181</v>
      </c>
    </row>
    <row r="88" spans="1:46"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c r="AQ88" s="176">
        <v>8.590747918669242E-2</v>
      </c>
      <c r="AR88" s="176">
        <v>9.6803226469733203E-2</v>
      </c>
      <c r="AS88" s="176">
        <v>0.10256574577435898</v>
      </c>
      <c r="AT88" s="176">
        <v>0.11374678770462146</v>
      </c>
    </row>
    <row r="89" spans="1:46"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c r="AQ89" s="176">
        <v>7.0616804689850238E-2</v>
      </c>
      <c r="AR89" s="176">
        <v>8.6668738817422708E-2</v>
      </c>
      <c r="AS89" s="176">
        <v>9.1305498416613881E-2</v>
      </c>
      <c r="AT89" s="176">
        <v>9.5302192508890257E-2</v>
      </c>
    </row>
    <row r="90" spans="1:46"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c r="AQ90" s="175">
        <v>0.58389531582900855</v>
      </c>
      <c r="AR90" s="175">
        <v>0.56069524444267016</v>
      </c>
      <c r="AS90" s="175">
        <v>0.53596979933189282</v>
      </c>
      <c r="AT90" s="175">
        <v>0.53170654096586933</v>
      </c>
    </row>
    <row r="91" spans="1:46"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6">+SUM(AN86:AN90)</f>
        <v>1</v>
      </c>
      <c r="AO91" s="116">
        <f t="shared" si="6"/>
        <v>1</v>
      </c>
      <c r="AP91" s="116">
        <f t="shared" si="6"/>
        <v>1</v>
      </c>
      <c r="AQ91" s="116">
        <f>+SUM(AQ86:AQ90)</f>
        <v>0.99999999999999989</v>
      </c>
      <c r="AR91" s="116">
        <f t="shared" ref="AR91:AT91" si="7">+SUM(AR86:AR90)</f>
        <v>1</v>
      </c>
      <c r="AS91" s="116">
        <f t="shared" si="7"/>
        <v>1</v>
      </c>
      <c r="AT91" s="116">
        <f t="shared" si="7"/>
        <v>0.99999999999999989</v>
      </c>
    </row>
    <row r="92" spans="1:46"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46"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46" ht="21.75" thickBot="1">
      <c r="B94" s="43">
        <v>2007</v>
      </c>
      <c r="C94" s="190">
        <v>2008</v>
      </c>
      <c r="D94" s="190"/>
      <c r="E94" s="190"/>
      <c r="F94" s="190"/>
      <c r="G94" s="190">
        <v>2009</v>
      </c>
      <c r="H94" s="190"/>
      <c r="I94" s="190"/>
      <c r="J94" s="190"/>
      <c r="K94" s="190">
        <v>2010</v>
      </c>
      <c r="L94" s="190"/>
      <c r="M94" s="190"/>
      <c r="N94" s="190"/>
      <c r="O94" s="190">
        <v>2011</v>
      </c>
      <c r="P94" s="190"/>
      <c r="Q94" s="190"/>
      <c r="R94" s="190"/>
      <c r="S94" s="188">
        <v>2012</v>
      </c>
      <c r="T94" s="189"/>
      <c r="U94" s="189"/>
      <c r="V94" s="189"/>
      <c r="W94" s="188">
        <v>2013</v>
      </c>
      <c r="X94" s="189"/>
      <c r="Y94" s="189"/>
      <c r="Z94" s="189"/>
      <c r="AA94" s="188">
        <v>2014</v>
      </c>
      <c r="AB94" s="189"/>
      <c r="AC94" s="189"/>
      <c r="AD94" s="189"/>
      <c r="AE94" s="186">
        <v>2015</v>
      </c>
      <c r="AF94" s="187"/>
      <c r="AG94" s="187"/>
      <c r="AH94" s="187"/>
      <c r="AI94" s="186">
        <v>2016</v>
      </c>
      <c r="AJ94" s="187"/>
      <c r="AK94" s="187"/>
      <c r="AL94" s="187"/>
      <c r="AM94" s="186">
        <v>2017</v>
      </c>
      <c r="AN94" s="187"/>
      <c r="AO94" s="187"/>
      <c r="AP94" s="187"/>
      <c r="AQ94" s="186">
        <f>+$AQ$7</f>
        <v>2018</v>
      </c>
      <c r="AR94" s="187"/>
      <c r="AS94" s="187"/>
      <c r="AT94" s="187"/>
    </row>
    <row r="95" spans="1:46"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c r="AQ95" s="32" t="s">
        <v>85</v>
      </c>
      <c r="AR95" s="32" t="s">
        <v>86</v>
      </c>
      <c r="AS95" s="32" t="s">
        <v>87</v>
      </c>
      <c r="AT95" s="32" t="s">
        <v>84</v>
      </c>
    </row>
    <row r="96" spans="1:46" ht="21">
      <c r="A96" s="42"/>
      <c r="B96" s="47"/>
      <c r="C96" s="47"/>
      <c r="D96" s="47"/>
      <c r="E96" s="47"/>
      <c r="F96" s="47"/>
      <c r="G96" s="61"/>
      <c r="H96" s="68"/>
      <c r="I96" s="68"/>
      <c r="J96" s="68"/>
      <c r="M96" s="31"/>
      <c r="N96" s="31"/>
      <c r="O96" s="31"/>
      <c r="P96" s="31"/>
      <c r="Q96" s="31"/>
      <c r="R96" s="31"/>
      <c r="S96" s="31"/>
      <c r="T96" s="31"/>
    </row>
    <row r="97" spans="1:46"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c r="AQ97" s="176">
        <v>0.14914334446276645</v>
      </c>
      <c r="AR97" s="176">
        <v>0.15378440656018097</v>
      </c>
      <c r="AS97" s="176">
        <v>0.15428630891444872</v>
      </c>
      <c r="AT97" s="176">
        <v>0.16748516527253243</v>
      </c>
    </row>
    <row r="98" spans="1:46"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c r="AQ98" s="176">
        <v>0.25449758588583105</v>
      </c>
      <c r="AR98" s="176">
        <v>0.2480710630717903</v>
      </c>
      <c r="AS98" s="176">
        <v>0.24700292983418093</v>
      </c>
      <c r="AT98" s="176">
        <v>0.24439297799061296</v>
      </c>
    </row>
    <row r="99" spans="1:46"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c r="AQ99" s="176">
        <v>0.28708818393758145</v>
      </c>
      <c r="AR99" s="176">
        <v>0.2929281815277911</v>
      </c>
      <c r="AS99" s="176">
        <v>0.29614506878650299</v>
      </c>
      <c r="AT99" s="176">
        <v>0.29524258445018459</v>
      </c>
    </row>
    <row r="100" spans="1:46"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c r="AQ100" s="176">
        <v>0.23680752447327164</v>
      </c>
      <c r="AR100" s="176">
        <v>0.23269299080154854</v>
      </c>
      <c r="AS100" s="176">
        <v>0.22780154961806423</v>
      </c>
      <c r="AT100" s="176">
        <v>0.21853814869016694</v>
      </c>
    </row>
    <row r="101" spans="1:46"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c r="AQ101" s="176">
        <v>7.2463361240549237E-2</v>
      </c>
      <c r="AR101" s="176">
        <v>7.2523358038688909E-2</v>
      </c>
      <c r="AS101" s="176">
        <v>7.4764142846803133E-2</v>
      </c>
      <c r="AT101" s="176">
        <v>7.4341123596503106E-2</v>
      </c>
    </row>
    <row r="102" spans="1:46"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c r="AQ102" s="143">
        <v>0</v>
      </c>
      <c r="AR102" s="143">
        <v>0</v>
      </c>
      <c r="AS102" s="143">
        <v>0</v>
      </c>
      <c r="AT102" s="143"/>
    </row>
    <row r="103" spans="1:46"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8">+SUM(AN97:AN101)</f>
        <v>1</v>
      </c>
      <c r="AO103" s="116">
        <f t="shared" si="8"/>
        <v>0.99999999999999989</v>
      </c>
      <c r="AP103" s="116">
        <f t="shared" si="8"/>
        <v>1</v>
      </c>
      <c r="AQ103" s="116">
        <f>+SUM(AQ97:AQ101)</f>
        <v>0.99999999999999978</v>
      </c>
      <c r="AR103" s="116">
        <f t="shared" ref="AR103:AT103" si="9">+SUM(AR97:AR101)</f>
        <v>0.99999999999999989</v>
      </c>
      <c r="AS103" s="116">
        <f t="shared" si="9"/>
        <v>0.99999999999999989</v>
      </c>
      <c r="AT103" s="116">
        <f t="shared" si="9"/>
        <v>1</v>
      </c>
    </row>
    <row r="104" spans="1:46" ht="21">
      <c r="K104" s="74"/>
    </row>
    <row r="108" spans="1:46">
      <c r="Y108" s="75"/>
    </row>
    <row r="109" spans="1:46">
      <c r="Y109" s="75"/>
    </row>
    <row r="110" spans="1:46">
      <c r="Y110" s="75"/>
    </row>
    <row r="111" spans="1:46">
      <c r="Y111" s="75"/>
    </row>
    <row r="112" spans="1:46">
      <c r="Y112" s="75"/>
    </row>
    <row r="113" spans="25:25">
      <c r="Y113" s="75"/>
    </row>
    <row r="114" spans="25:25">
      <c r="Y114" s="75"/>
    </row>
  </sheetData>
  <mergeCells count="104">
    <mergeCell ref="AI94:AL94"/>
    <mergeCell ref="AI7:AL7"/>
    <mergeCell ref="AI27:AL27"/>
    <mergeCell ref="AI44:AL44"/>
    <mergeCell ref="AI59:AL59"/>
    <mergeCell ref="AI83:AL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C44:F44"/>
    <mergeCell ref="G44:J44"/>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O59:R59"/>
    <mergeCell ref="S59:V59"/>
    <mergeCell ref="W59:Z59"/>
    <mergeCell ref="AA44:AD44"/>
    <mergeCell ref="W47:W48"/>
    <mergeCell ref="X47:X48"/>
    <mergeCell ref="U54:U55"/>
    <mergeCell ref="V54:V55"/>
    <mergeCell ref="W54:W55"/>
    <mergeCell ref="X54:X55"/>
    <mergeCell ref="W44:Z44"/>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AQ94:AT94"/>
    <mergeCell ref="AQ7:AT7"/>
    <mergeCell ref="AQ27:AT27"/>
    <mergeCell ref="AQ44:AT44"/>
    <mergeCell ref="AQ59:AT59"/>
    <mergeCell ref="AQ83:AT83"/>
    <mergeCell ref="AM94:AP94"/>
    <mergeCell ref="AM7:AP7"/>
    <mergeCell ref="AM27:AP27"/>
    <mergeCell ref="AM44:AP44"/>
    <mergeCell ref="AM59:AP59"/>
    <mergeCell ref="AM83:AP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2019-02-18T09:20:48Z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1666810723</vt:i4>
  </property>
  <property fmtid="{D5CDD505-2E9C-101B-9397-08002B2CF9AE}" pid="3" name="_NewReviewCycle">
    <vt:lpwstr/>
  </property>
</Properties>
</file>