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5557d23\DEPA23\9836\IRP\2020\8-Parte cuantitativa\Tablas a publicar\"/>
    </mc:Choice>
  </mc:AlternateContent>
  <bookViews>
    <workbookView xWindow="-108" yWindow="-108" windowWidth="19416" windowHeight="10416"/>
  </bookViews>
  <sheets>
    <sheet name="Índice" sheetId="2" r:id="rId1"/>
    <sheet name="2.1" sheetId="54" r:id="rId2"/>
    <sheet name="2.2" sheetId="55" r:id="rId3"/>
    <sheet name="2.3" sheetId="56" r:id="rId4"/>
    <sheet name="4.1" sheetId="3" r:id="rId5"/>
    <sheet name="4.2" sheetId="57" r:id="rId6"/>
    <sheet name="4.3" sheetId="12" r:id="rId7"/>
    <sheet name="4.4" sheetId="58" r:id="rId8"/>
    <sheet name="4.5" sheetId="4" r:id="rId9"/>
    <sheet name="4.6" sheetId="59" r:id="rId10"/>
    <sheet name="4.7" sheetId="7" r:id="rId11"/>
    <sheet name="4.8" sheetId="60" r:id="rId12"/>
    <sheet name="4.9" sheetId="5" r:id="rId13"/>
    <sheet name="4.10" sheetId="61" r:id="rId14"/>
    <sheet name="4.11" sheetId="62" r:id="rId15"/>
    <sheet name="5.1" sheetId="63" r:id="rId16"/>
    <sheet name="5.2" sheetId="64" r:id="rId17"/>
    <sheet name="5.3" sheetId="65" r:id="rId18"/>
    <sheet name="5.4" sheetId="66" r:id="rId19"/>
    <sheet name="5.5" sheetId="67" r:id="rId20"/>
    <sheet name="5.6" sheetId="68" r:id="rId21"/>
    <sheet name="5.7" sheetId="13" r:id="rId22"/>
    <sheet name="5.7 PY" sheetId="69" r:id="rId23"/>
    <sheet name="5.8" sheetId="14" r:id="rId24"/>
    <sheet name="5.8 PY" sheetId="70" r:id="rId25"/>
    <sheet name="5.9" sheetId="15" r:id="rId26"/>
    <sheet name="5.9 PY" sheetId="71" r:id="rId27"/>
    <sheet name="5.10" sheetId="72" r:id="rId28"/>
    <sheet name="5.11" sheetId="16" r:id="rId29"/>
    <sheet name="5.11 PY" sheetId="73" r:id="rId30"/>
    <sheet name="5.12" sheetId="74" r:id="rId31"/>
    <sheet name="5.12 PY" sheetId="75" r:id="rId32"/>
    <sheet name="5.13" sheetId="76" r:id="rId33"/>
    <sheet name="5.14" sheetId="77" r:id="rId34"/>
    <sheet name="5.15" sheetId="78" r:id="rId35"/>
    <sheet name="5.16" sheetId="79" r:id="rId36"/>
    <sheet name="5.17" sheetId="80" r:id="rId37"/>
    <sheet name="5.18" sheetId="81" r:id="rId38"/>
    <sheet name="5.19" sheetId="82" r:id="rId39"/>
    <sheet name="5.20" sheetId="83" r:id="rId40"/>
    <sheet name="5.21" sheetId="20" r:id="rId41"/>
    <sheet name="5.22" sheetId="21" r:id="rId42"/>
    <sheet name="5.23" sheetId="22" r:id="rId43"/>
    <sheet name="5.24" sheetId="23" r:id="rId44"/>
    <sheet name="5.25" sheetId="24" r:id="rId45"/>
    <sheet name="5.26" sheetId="26" r:id="rId46"/>
    <sheet name="5.27" sheetId="27" r:id="rId47"/>
    <sheet name="5.28" sheetId="28" r:id="rId48"/>
    <sheet name="5.29" sheetId="29" r:id="rId49"/>
    <sheet name="5.30" sheetId="25" r:id="rId50"/>
    <sheet name="5.31" sheetId="91" r:id="rId51"/>
    <sheet name="5.32" sheetId="92" r:id="rId52"/>
    <sheet name="5.33" sheetId="30" r:id="rId53"/>
    <sheet name="5.34" sheetId="31" r:id="rId54"/>
    <sheet name="5.35" sheetId="32" r:id="rId55"/>
    <sheet name="5.36" sheetId="84" r:id="rId56"/>
    <sheet name="5.37" sheetId="17" r:id="rId57"/>
    <sheet name="5.38" sheetId="86" r:id="rId58"/>
    <sheet name="5.39" sheetId="87" r:id="rId59"/>
    <sheet name="5.40" sheetId="88" r:id="rId60"/>
    <sheet name="5.41" sheetId="89" r:id="rId61"/>
    <sheet name="5.42" sheetId="90" r:id="rId62"/>
    <sheet name="5.43" sheetId="93" r:id="rId63"/>
    <sheet name="5.44" sheetId="94" r:id="rId64"/>
    <sheet name="5.45" sheetId="95" r:id="rId65"/>
    <sheet name="5.46" sheetId="96" r:id="rId66"/>
    <sheet name="5.47" sheetId="97" r:id="rId67"/>
    <sheet name="5.48" sheetId="98" r:id="rId68"/>
    <sheet name="5.49" sheetId="99" r:id="rId69"/>
    <sheet name="5.50" sheetId="100" r:id="rId70"/>
    <sheet name="5.51" sheetId="104" r:id="rId71"/>
    <sheet name="5.52" sheetId="33" r:id="rId72"/>
    <sheet name="5.53" sheetId="34" r:id="rId73"/>
    <sheet name="5.53 PY" sheetId="106" r:id="rId74"/>
    <sheet name="5.54" sheetId="35" r:id="rId75"/>
    <sheet name="5.55" sheetId="36" r:id="rId76"/>
    <sheet name="5.56" sheetId="37" r:id="rId77"/>
    <sheet name="5.56 PY" sheetId="105" r:id="rId78"/>
    <sheet name="5.57" sheetId="38" r:id="rId79"/>
    <sheet name="5.58" sheetId="39" r:id="rId80"/>
    <sheet name="5.59" sheetId="40" r:id="rId81"/>
    <sheet name="5.60" sheetId="41" r:id="rId82"/>
    <sheet name="5.61" sheetId="42" r:id="rId83"/>
    <sheet name="5.62" sheetId="43" r:id="rId84"/>
    <sheet name="5.63" sheetId="107" r:id="rId85"/>
    <sheet name="5.64" sheetId="51" r:id="rId86"/>
    <sheet name="5.65" sheetId="52" r:id="rId87"/>
    <sheet name="5.66" sheetId="108" r:id="rId88"/>
    <sheet name="5.67" sheetId="50" r:id="rId89"/>
    <sheet name="5.68" sheetId="109" r:id="rId90"/>
    <sheet name="5.69" sheetId="111" r:id="rId91"/>
    <sheet name="5.70" sheetId="117" r:id="rId92"/>
    <sheet name="5.71" sheetId="114" r:id="rId93"/>
    <sheet name="5.72" sheetId="115" r:id="rId94"/>
    <sheet name="5.73" sheetId="116" r:id="rId95"/>
    <sheet name="5.74" sheetId="110" r:id="rId96"/>
    <sheet name="5.75" sheetId="113" r:id="rId97"/>
    <sheet name="7.1" sheetId="44" r:id="rId98"/>
    <sheet name="7.2" sheetId="45" r:id="rId99"/>
    <sheet name="7.3" sheetId="46" r:id="rId100"/>
    <sheet name="7.4" sheetId="47" r:id="rId101"/>
    <sheet name="8.1" sheetId="133" r:id="rId102"/>
    <sheet name="8.2" sheetId="135" r:id="rId103"/>
    <sheet name="10.1" sheetId="118" r:id="rId104"/>
    <sheet name="10.2" sheetId="119" r:id="rId105"/>
    <sheet name="10.3" sheetId="11" r:id="rId106"/>
    <sheet name="10.4" sheetId="125" r:id="rId107"/>
    <sheet name="10.5" sheetId="121" r:id="rId108"/>
    <sheet name="10.6" sheetId="122" r:id="rId109"/>
    <sheet name="10.7" sheetId="123" r:id="rId110"/>
    <sheet name="10.8" sheetId="124" r:id="rId111"/>
    <sheet name="11.1" sheetId="126" r:id="rId112"/>
    <sheet name="13.1" sheetId="127" r:id="rId113"/>
    <sheet name="13.2" sheetId="128" r:id="rId114"/>
    <sheet name="13.3" sheetId="129" r:id="rId115"/>
    <sheet name="13.4" sheetId="130" r:id="rId116"/>
    <sheet name="Anexo I" sheetId="8" r:id="rId117"/>
    <sheet name="Anexo II" sheetId="6" r:id="rId118"/>
    <sheet name="Anexo III" sheetId="9" r:id="rId119"/>
    <sheet name="Anexo IV" sheetId="10" r:id="rId120"/>
    <sheet name="Anexo V" sheetId="131" r:id="rId121"/>
    <sheet name="Anexo VI" sheetId="132" r:id="rId122"/>
  </sheets>
  <definedNames>
    <definedName name="_AMO_UniqueIdentifier" localSheetId="95" hidden="1">"'a89ad5d4-bf8c-4bf8-8bbb-9e43e0416e72'"</definedName>
    <definedName name="_AMO_UniqueIdentifier" hidden="1">"'45f4221a-5976-46fd-8605-9f8aa1e0f6a6'"</definedName>
    <definedName name="_xlnm.Print_Area" localSheetId="105">'10.3'!$C$1:$L$38</definedName>
    <definedName name="_xlnm.Print_Area" localSheetId="1">'2.1'!$B$3:$G$49</definedName>
    <definedName name="_xlnm.Print_Area" localSheetId="4">'4.1'!$C$1:$E$29</definedName>
    <definedName name="_xlnm.Print_Area" localSheetId="6">'4.3'!$B$1:$O$24</definedName>
    <definedName name="_xlnm.Print_Area" localSheetId="8">'4.5'!$C$1:$E$32</definedName>
    <definedName name="_xlnm.Print_Area" localSheetId="10">'4.7'!$B$1:$C$10</definedName>
    <definedName name="_xlnm.Print_Area" localSheetId="12">'4.9'!$C$1:$I$38</definedName>
    <definedName name="_xlnm.Print_Area" localSheetId="28">'5.11'!$B$1:$Q$16</definedName>
    <definedName name="_xlnm.Print_Area" localSheetId="36">'5.17'!$B$2:$Y$35</definedName>
    <definedName name="_xlnm.Print_Area" localSheetId="37">'5.18'!$B$2:$Y$35</definedName>
    <definedName name="_xlnm.Print_Area" localSheetId="40">'5.21'!$B$1:$C$11</definedName>
    <definedName name="_xlnm.Print_Area" localSheetId="41">'5.22'!$B$1:$I$16</definedName>
    <definedName name="_xlnm.Print_Area" localSheetId="42">'5.23'!$B$1:$I$25</definedName>
    <definedName name="_xlnm.Print_Area" localSheetId="43">'5.24'!$B$1:$I$11</definedName>
    <definedName name="_xlnm.Print_Area" localSheetId="44">'5.25'!$B$1:$G$10</definedName>
    <definedName name="_xlnm.Print_Area" localSheetId="45">'5.26'!$B$1:$J$17</definedName>
    <definedName name="_xlnm.Print_Area" localSheetId="46">'5.27'!$B$1:$N$29</definedName>
    <definedName name="_xlnm.Print_Area" localSheetId="47">'5.28'!$B$1:$Q$30</definedName>
    <definedName name="_xlnm.Print_Area" localSheetId="48">'5.29'!$B$1:$D$15</definedName>
    <definedName name="_xlnm.Print_Area" localSheetId="49">'5.30'!$B$1:$D$16</definedName>
    <definedName name="_xlnm.Print_Area" localSheetId="50">'5.31'!$B$4:$E$52</definedName>
    <definedName name="_xlnm.Print_Area" localSheetId="51">'5.32'!$B$4:$E$52</definedName>
    <definedName name="_xlnm.Print_Area" localSheetId="52">'5.33'!$B$1:$Q$19</definedName>
    <definedName name="_xlnm.Print_Area" localSheetId="53">'5.34'!$B$1:$K$20</definedName>
    <definedName name="_xlnm.Print_Area" localSheetId="54">'5.35'!$B$1:$F$14</definedName>
    <definedName name="_xlnm.Print_Area" localSheetId="55">'5.36'!$C$1:$O$17</definedName>
    <definedName name="_xlnm.Print_Area" localSheetId="56">'5.37'!$C$1:$O$16</definedName>
    <definedName name="_xlnm.Print_Area" localSheetId="57">'5.38'!$C$1:$O$13</definedName>
    <definedName name="_xlnm.Print_Area" localSheetId="58">'5.39'!$C$1:$O$2</definedName>
    <definedName name="_xlnm.Print_Area" localSheetId="59">'5.40'!$C$1:$O$1</definedName>
    <definedName name="_xlnm.Print_Area" localSheetId="60">'5.41'!$C$1:$O$1</definedName>
    <definedName name="_xlnm.Print_Area" localSheetId="61">'5.42'!$C$1:$O$1</definedName>
    <definedName name="_xlnm.Print_Area" localSheetId="71">'5.52'!$B$1:$I$17</definedName>
    <definedName name="_xlnm.Print_Area" localSheetId="72">'5.53'!$B$1:$G$21</definedName>
    <definedName name="_xlnm.Print_Area" localSheetId="73">'5.53 PY'!$B$1:$G$21</definedName>
    <definedName name="_xlnm.Print_Area" localSheetId="74">'5.54'!$B$1:$O$19</definedName>
    <definedName name="_xlnm.Print_Area" localSheetId="75">'5.55'!$B$1:$O$19</definedName>
    <definedName name="_xlnm.Print_Area" localSheetId="76">'5.56'!$B$1:$M$17</definedName>
    <definedName name="_xlnm.Print_Area" localSheetId="77">'5.56 PY'!$B$1:$M$16</definedName>
    <definedName name="_xlnm.Print_Area" localSheetId="78">'5.57'!$B$1:$J$77</definedName>
    <definedName name="_xlnm.Print_Area" localSheetId="79">'5.58'!$B$1:$G$9</definedName>
    <definedName name="_xlnm.Print_Area" localSheetId="80">'5.59'!$B$1:$J$18</definedName>
    <definedName name="_xlnm.Print_Area" localSheetId="81">'5.60'!$B$1:$D$25</definedName>
    <definedName name="_xlnm.Print_Area" localSheetId="82">'5.61'!$B$1:$E$11</definedName>
    <definedName name="_xlnm.Print_Area" localSheetId="83">'5.62'!$B$1:$E$17</definedName>
    <definedName name="_xlnm.Print_Area" localSheetId="85">'5.64'!$B$1:$X$30</definedName>
    <definedName name="_xlnm.Print_Area" localSheetId="86">'5.65'!$B$1:$X$30</definedName>
    <definedName name="_xlnm.Print_Area" localSheetId="88">'5.67'!$B$1:$K$19</definedName>
    <definedName name="_xlnm.Print_Area" localSheetId="21">'5.7'!$B$1:$J$23</definedName>
    <definedName name="_xlnm.Print_Area" localSheetId="23">'5.8'!$C$1:$U$23</definedName>
    <definedName name="_xlnm.Print_Area" localSheetId="25">'5.9'!$C$1:$U$24</definedName>
    <definedName name="_xlnm.Print_Area" localSheetId="97">'7.1'!$B$1:$D$17</definedName>
    <definedName name="_xlnm.Print_Area" localSheetId="98">'7.2'!$B$1:$D$24</definedName>
    <definedName name="_xlnm.Print_Area" localSheetId="99">'7.3'!$B$1:$D$19</definedName>
    <definedName name="_xlnm.Print_Area" localSheetId="100">'7.4'!$B$1:$I$18</definedName>
    <definedName name="_xlnm.Print_Area" localSheetId="116">'Anexo I'!$B$1:$E$68</definedName>
    <definedName name="_xlnm.Print_Area" localSheetId="117">'Anexo II'!$B$1:$G$28</definedName>
    <definedName name="_xlnm.Print_Area" localSheetId="118">'Anexo III'!$B$1:$M$46</definedName>
    <definedName name="_xlnm.Print_Area" localSheetId="119">'Anexo IV'!$B$1:$E$73</definedName>
    <definedName name="_xlnm.Print_Area" localSheetId="0">Índice!$A$1:$C$92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17" l="1"/>
  <c r="C5" i="117"/>
  <c r="C11" i="117" s="1"/>
  <c r="C5" i="114" l="1"/>
  <c r="C8" i="114"/>
  <c r="C11" i="114" l="1"/>
  <c r="C8" i="62" l="1"/>
  <c r="C11" i="62"/>
  <c r="C12" i="62"/>
  <c r="C8" i="58"/>
  <c r="E7" i="54" l="1"/>
  <c r="F8" i="54"/>
  <c r="E11" i="54"/>
  <c r="E24" i="54"/>
  <c r="F26" i="54"/>
  <c r="C27" i="54"/>
  <c r="D27" i="54"/>
  <c r="F27" i="54"/>
  <c r="C40" i="54"/>
  <c r="D40" i="54"/>
  <c r="E40" i="54"/>
  <c r="F40" i="54"/>
  <c r="C46" i="54"/>
  <c r="D46" i="54"/>
  <c r="D48" i="54" s="1"/>
  <c r="E46" i="54"/>
  <c r="F46" i="54"/>
  <c r="E48" i="54" l="1"/>
  <c r="F48" i="54"/>
  <c r="E27" i="54"/>
  <c r="C48" i="54"/>
</calcChain>
</file>

<file path=xl/sharedStrings.xml><?xml version="1.0" encoding="utf-8"?>
<sst xmlns="http://schemas.openxmlformats.org/spreadsheetml/2006/main" count="6158" uniqueCount="2376">
  <si>
    <t/>
  </si>
  <si>
    <r>
      <rPr>
        <sz val="24"/>
        <color rgb="FF009CD6"/>
        <rFont val="Segoe UI"/>
        <family val="2"/>
      </rPr>
      <t>Información con Relevancia Prudencial (Pilar 3) Grupo CaixaBank</t>
    </r>
  </si>
  <si>
    <t>Importes en millones de euros y en %</t>
  </si>
  <si>
    <r>
      <rPr>
        <sz val="8"/>
        <color rgb="FFFFFFFF"/>
        <rFont val="Segoe UI Symbol"/>
        <family val="2"/>
      </rPr>
      <t>31.12.19</t>
    </r>
  </si>
  <si>
    <r>
      <rPr>
        <sz val="8"/>
        <color rgb="FFFFFFFF"/>
        <rFont val="Segoe UI Symbol"/>
        <family val="2"/>
      </rPr>
      <t>31.12.20</t>
    </r>
  </si>
  <si>
    <r>
      <rPr>
        <sz val="8"/>
        <color rgb="FF404040"/>
        <rFont val="Segoe UI Symbol"/>
        <family val="2"/>
      </rPr>
      <t>CET1</t>
    </r>
  </si>
  <si>
    <r>
      <rPr>
        <sz val="8"/>
        <color rgb="FF404040"/>
        <rFont val="Segoe UI Symbol"/>
        <family val="2"/>
      </rPr>
      <t>Tier 1 adicional</t>
    </r>
  </si>
  <si>
    <r>
      <rPr>
        <sz val="8"/>
        <color rgb="FF404040"/>
        <rFont val="Segoe UI Symbol"/>
        <family val="2"/>
      </rPr>
      <t>TIER 1</t>
    </r>
  </si>
  <si>
    <r>
      <rPr>
        <sz val="8"/>
        <color rgb="FF404040"/>
        <rFont val="Segoe UI Symbol"/>
        <family val="2"/>
      </rPr>
      <t>TIER 2</t>
    </r>
  </si>
  <si>
    <r>
      <rPr>
        <sz val="8"/>
        <color rgb="FF404040"/>
        <rFont val="Segoe UI Symbol"/>
        <family val="2"/>
      </rPr>
      <t>CAPITAL TOTAL</t>
    </r>
  </si>
  <si>
    <r>
      <rPr>
        <sz val="8"/>
        <color rgb="FF404040"/>
        <rFont val="Segoe UI Symbol"/>
        <family val="2"/>
      </rPr>
      <t>APR</t>
    </r>
  </si>
  <si>
    <r>
      <rPr>
        <sz val="8"/>
        <color rgb="FF404040"/>
        <rFont val="Segoe UI Symbol"/>
        <family val="2"/>
      </rPr>
      <t>Crédito</t>
    </r>
  </si>
  <si>
    <r>
      <rPr>
        <sz val="8"/>
        <color rgb="FF404040"/>
        <rFont val="Segoe UI Symbol"/>
        <family val="2"/>
      </rPr>
      <t>Accionarial</t>
    </r>
  </si>
  <si>
    <r>
      <rPr>
        <sz val="8"/>
        <color rgb="FF404040"/>
        <rFont val="Segoe UI Symbol"/>
        <family val="2"/>
      </rPr>
      <t>Mercado</t>
    </r>
  </si>
  <si>
    <r>
      <rPr>
        <sz val="8"/>
        <color rgb="FF404040"/>
        <rFont val="Segoe UI Symbol"/>
        <family val="2"/>
      </rPr>
      <t>Operacional</t>
    </r>
  </si>
  <si>
    <r>
      <rPr>
        <sz val="8"/>
        <color rgb="FFFFFFFF"/>
        <rFont val="Segoe UI Symbol"/>
        <family val="2"/>
      </rPr>
      <t>Ratio CET1</t>
    </r>
  </si>
  <si>
    <r>
      <rPr>
        <sz val="8"/>
        <color rgb="FFFFFFFF"/>
        <rFont val="Segoe UI Symbol"/>
        <family val="2"/>
      </rPr>
      <t>Ratio Tier 1</t>
    </r>
  </si>
  <si>
    <r>
      <rPr>
        <sz val="8"/>
        <color rgb="FFFFFFFF"/>
        <rFont val="Segoe UI Symbol"/>
        <family val="2"/>
      </rPr>
      <t>Ratio Cap. Total</t>
    </r>
  </si>
  <si>
    <r>
      <rPr>
        <sz val="8"/>
        <color rgb="FFFFFFFF"/>
        <rFont val="Segoe UI Symbol"/>
        <family val="2"/>
      </rPr>
      <t>Ratio MREL subordinado</t>
    </r>
  </si>
  <si>
    <r>
      <rPr>
        <sz val="8"/>
        <color rgb="FFFFFFFF"/>
        <rFont val="Segoe UI Symbol"/>
        <family val="2"/>
      </rPr>
      <t>Ratio MREL s/LRE</t>
    </r>
  </si>
  <si>
    <r>
      <rPr>
        <sz val="8"/>
        <color rgb="FF404040"/>
        <rFont val="Segoe UI Symbol"/>
        <family val="2"/>
      </rPr>
      <t>Buffer MDA</t>
    </r>
    <r>
      <rPr>
        <vertAlign val="superscript"/>
        <sz val="8"/>
        <color rgb="FF404040"/>
        <rFont val="Segoe UI Symbol"/>
        <family val="2"/>
      </rPr>
      <t>(2)</t>
    </r>
  </si>
  <si>
    <r>
      <rPr>
        <sz val="8"/>
        <color rgb="FFFFFFFF"/>
        <rFont val="Segoe UI Symbol"/>
        <family val="2"/>
      </rPr>
      <t>Expos. Leverage</t>
    </r>
  </si>
  <si>
    <r>
      <rPr>
        <sz val="8"/>
        <color rgb="FFFFFFFF"/>
        <rFont val="Segoe UI Symbol"/>
        <family val="2"/>
      </rPr>
      <t>Leverage ratio</t>
    </r>
  </si>
  <si>
    <r>
      <rPr>
        <sz val="8"/>
        <color rgb="FF404040"/>
        <rFont val="Segoe UI Symbol"/>
        <family val="2"/>
      </rPr>
      <t>Ratio CET1 ind.</t>
    </r>
  </si>
  <si>
    <r>
      <rPr>
        <sz val="8"/>
        <color rgb="FF404040"/>
        <rFont val="Segoe UI Symbol"/>
        <family val="2"/>
      </rPr>
      <t>Buffer MDA Ind.</t>
    </r>
    <r>
      <rPr>
        <vertAlign val="superscript"/>
        <sz val="8"/>
        <color rgb="FF404040"/>
        <rFont val="Segoe UI Symbol"/>
        <family val="2"/>
      </rPr>
      <t>(2)</t>
    </r>
  </si>
  <si>
    <t xml:space="preserve">(1) En relación con el requerimiento MREL, la nueva directiva de resolución y recuperación (BRRD2) establece que a partir del 1 de enero de 2022, CaixaBank a nivel consolidado deberá cumplir con un requerimiento MREL total de 22,09 % de los APRs (16,26% con instrumentos subordinados) y 6,09 % sobre exposición del Leverage (LRE). </t>
  </si>
  <si>
    <r>
      <rPr>
        <sz val="7"/>
        <color rgb="FF000000"/>
        <rFont val="Segoe UI Symbol"/>
        <family val="2"/>
      </rPr>
      <t>Importes en millones de euros</t>
    </r>
  </si>
  <si>
    <r>
      <rPr>
        <sz val="8"/>
        <color rgb="FFFFFFFF"/>
        <rFont val="Segoe UI Symbol"/>
        <family val="2"/>
      </rPr>
      <t>31.12.19</t>
    </r>
  </si>
  <si>
    <r>
      <rPr>
        <sz val="8"/>
        <color rgb="FFFFFFFF"/>
        <rFont val="Segoe UI Symbol"/>
        <family val="2"/>
      </rPr>
      <t>31.12.20</t>
    </r>
  </si>
  <si>
    <r>
      <rPr>
        <b/>
        <sz val="8"/>
        <color rgb="FF404040"/>
        <rFont val="Segoe UI Symbol"/>
        <family val="2"/>
      </rPr>
      <t>Instrumentos CET1</t>
    </r>
  </si>
  <si>
    <r>
      <rPr>
        <sz val="8"/>
        <color rgb="FF404040"/>
        <rFont val="Segoe UI Symbol"/>
        <family val="2"/>
      </rPr>
      <t>Fondos propios contables</t>
    </r>
  </si>
  <si>
    <r>
      <rPr>
        <sz val="8"/>
        <color rgb="FF404040"/>
        <rFont val="Segoe UI Symbol"/>
        <family val="2"/>
      </rPr>
      <t>Capital</t>
    </r>
  </si>
  <si>
    <r>
      <rPr>
        <sz val="8"/>
        <color rgb="FF404040"/>
        <rFont val="Segoe UI Symbol"/>
        <family val="2"/>
      </rPr>
      <t>Resultado</t>
    </r>
  </si>
  <si>
    <r>
      <rPr>
        <sz val="8"/>
        <color rgb="FF404040"/>
        <rFont val="Segoe UI Symbol"/>
        <family val="2"/>
      </rPr>
      <t>Reservas y otros</t>
    </r>
    <r>
      <rPr>
        <vertAlign val="superscript"/>
        <sz val="8"/>
        <color rgb="FF404040"/>
        <rFont val="Segoe UI Symbol"/>
        <family val="2"/>
      </rPr>
      <t xml:space="preserve"> (1)</t>
    </r>
  </si>
  <si>
    <r>
      <rPr>
        <sz val="8"/>
        <color rgb="FF404040"/>
        <rFont val="Segoe UI Symbol"/>
        <family val="2"/>
      </rPr>
      <t>Int. minoritarios y OCIs</t>
    </r>
  </si>
  <si>
    <r>
      <rPr>
        <sz val="8"/>
        <color rgb="FF404040"/>
        <rFont val="Segoe UI Symbol"/>
        <family val="2"/>
      </rPr>
      <t>Corrección computab. int. minorit y OCIs</t>
    </r>
  </si>
  <si>
    <r>
      <rPr>
        <sz val="8"/>
        <color rgb="FF404040"/>
        <rFont val="Segoe UI Symbol"/>
        <family val="2"/>
      </rPr>
      <t>Otros ajustes</t>
    </r>
    <r>
      <rPr>
        <vertAlign val="superscript"/>
        <sz val="8"/>
        <color rgb="FF404040"/>
        <rFont val="Segoe UI Symbol"/>
        <family val="2"/>
      </rPr>
      <t>(2)</t>
    </r>
  </si>
  <si>
    <r>
      <rPr>
        <b/>
        <sz val="8"/>
        <color rgb="FF404040"/>
        <rFont val="Segoe UI Symbol"/>
        <family val="2"/>
      </rPr>
      <t>Deducciones CET1</t>
    </r>
  </si>
  <si>
    <r>
      <rPr>
        <sz val="8"/>
        <color rgb="FF404040"/>
        <rFont val="Segoe UI Symbol"/>
        <family val="2"/>
      </rPr>
      <t>Activos intangibles</t>
    </r>
  </si>
  <si>
    <r>
      <rPr>
        <sz val="8"/>
        <color rgb="FF404040"/>
        <rFont val="Segoe UI Symbol"/>
        <family val="2"/>
      </rPr>
      <t>Activos fiscales diferidos</t>
    </r>
  </si>
  <si>
    <r>
      <rPr>
        <sz val="8"/>
        <color rgb="FF404040"/>
        <rFont val="Segoe UI Symbol"/>
        <family val="2"/>
      </rPr>
      <t>Resto de deducciones de CET1</t>
    </r>
  </si>
  <si>
    <r>
      <rPr>
        <sz val="8"/>
        <color rgb="FFFFFFFF"/>
        <rFont val="Segoe UI Symbol"/>
        <family val="2"/>
      </rPr>
      <t>CET1</t>
    </r>
  </si>
  <si>
    <r>
      <rPr>
        <b/>
        <sz val="8"/>
        <color rgb="FF404040"/>
        <rFont val="Segoe UI Symbol"/>
        <family val="2"/>
      </rPr>
      <t>Instrumentos AT1</t>
    </r>
    <r>
      <rPr>
        <b/>
        <vertAlign val="superscript"/>
        <sz val="8"/>
        <color rgb="FF404040"/>
        <rFont val="Segoe UI Symbol"/>
        <family val="2"/>
      </rPr>
      <t>(3)</t>
    </r>
  </si>
  <si>
    <r>
      <rPr>
        <b/>
        <sz val="8"/>
        <color rgb="FF404040"/>
        <rFont val="Segoe UI Symbol"/>
        <family val="2"/>
      </rPr>
      <t>Deducciones AT1</t>
    </r>
  </si>
  <si>
    <r>
      <rPr>
        <b/>
        <sz val="8"/>
        <color rgb="FF404040"/>
        <rFont val="Segoe UI Symbol"/>
        <family val="2"/>
      </rPr>
      <t xml:space="preserve">                -  </t>
    </r>
  </si>
  <si>
    <r>
      <rPr>
        <b/>
        <sz val="8"/>
        <color rgb="FF404040"/>
        <rFont val="Segoe UI Symbol"/>
        <family val="2"/>
      </rPr>
      <t xml:space="preserve"> </t>
    </r>
  </si>
  <si>
    <r>
      <rPr>
        <sz val="8"/>
        <color rgb="FFFFFFFF"/>
        <rFont val="Segoe UI Symbol"/>
        <family val="2"/>
      </rPr>
      <t>TIER 1</t>
    </r>
  </si>
  <si>
    <r>
      <rPr>
        <b/>
        <sz val="8"/>
        <color rgb="FF404040"/>
        <rFont val="Segoe UI Symbol"/>
        <family val="2"/>
      </rPr>
      <t>Instrumentos T2</t>
    </r>
  </si>
  <si>
    <r>
      <rPr>
        <sz val="8"/>
        <color rgb="FF404040"/>
        <rFont val="Segoe UI Symbol"/>
        <family val="2"/>
      </rPr>
      <t>Financiaciones subordinadas</t>
    </r>
  </si>
  <si>
    <r>
      <rPr>
        <sz val="8"/>
        <color rgb="FF404040"/>
        <rFont val="Segoe UI Symbol"/>
        <family val="2"/>
      </rPr>
      <t>Exceso provisiones IRB</t>
    </r>
  </si>
  <si>
    <r>
      <rPr>
        <b/>
        <sz val="8"/>
        <color rgb="FF404040"/>
        <rFont val="Segoe UI Symbol"/>
        <family val="2"/>
      </rPr>
      <t>Deducciones T2</t>
    </r>
  </si>
  <si>
    <r>
      <rPr>
        <sz val="8"/>
        <color rgb="FF404040"/>
        <rFont val="Segoe UI Symbol"/>
        <family val="2"/>
      </rPr>
      <t>TIER 2</t>
    </r>
  </si>
  <si>
    <r>
      <rPr>
        <sz val="8"/>
        <color rgb="FFFFFFFF"/>
        <rFont val="Segoe UI Symbol"/>
        <family val="2"/>
      </rPr>
      <t>CAPITAL TOTAL</t>
    </r>
  </si>
  <si>
    <r>
      <rPr>
        <sz val="8"/>
        <color rgb="FF404040"/>
        <rFont val="Segoe UI Symbol"/>
        <family val="2"/>
      </rPr>
      <t>Emisiones de deuda senior non-preferred (SNP)</t>
    </r>
    <r>
      <rPr>
        <vertAlign val="superscript"/>
        <sz val="8"/>
        <color rgb="FF404040"/>
        <rFont val="Segoe UI Symbol"/>
        <family val="2"/>
      </rPr>
      <t>(4)</t>
    </r>
  </si>
  <si>
    <r>
      <rPr>
        <sz val="8"/>
        <color rgb="FF404040"/>
        <rFont val="Segoe UI Symbol"/>
        <family val="2"/>
      </rPr>
      <t>Otros instrumentos subordinados computables MREL</t>
    </r>
    <r>
      <rPr>
        <vertAlign val="superscript"/>
        <sz val="8"/>
        <color rgb="FF404040"/>
        <rFont val="Segoe UI Symbol"/>
        <family val="2"/>
      </rPr>
      <t>(5)</t>
    </r>
  </si>
  <si>
    <r>
      <rPr>
        <sz val="8"/>
        <color rgb="FFFFFFFF"/>
        <rFont val="Segoe UI Symbol"/>
        <family val="2"/>
      </rPr>
      <t>MREL SUBORDINADO</t>
    </r>
  </si>
  <si>
    <r>
      <rPr>
        <sz val="8"/>
        <color rgb="FF404040"/>
        <rFont val="Segoe UI Symbol"/>
        <family val="2"/>
      </rPr>
      <t>Otros instrumentos computables MREL</t>
    </r>
    <r>
      <rPr>
        <vertAlign val="superscript"/>
        <sz val="8"/>
        <color rgb="FF404040"/>
        <rFont val="Segoe UI Symbol"/>
        <family val="2"/>
      </rPr>
      <t>(6)</t>
    </r>
  </si>
  <si>
    <r>
      <rPr>
        <sz val="8"/>
        <color rgb="FFFFFFFF"/>
        <rFont val="Segoe UI Symbol"/>
        <family val="2"/>
      </rPr>
      <t>MREL</t>
    </r>
  </si>
  <si>
    <t>(1) Reservas incluye el resultado 2019 y el pago dividendo de 419MM anunciado (0,07€/acción, pay-out del 24,6%) _x000D_
(2)  Principalmente previsión de dividendos pendientes de pago (en dic19 la previsión con cargo a 2019 y en mar20 la de 2020) y AVA. A partir de mar20 se incluye el impacto del faseado IFRS9._x000D_
(3) En 4T 20 se ha realizado una emisión de 750MM de instrumentos de AT1._x000D_
(4) En 4T 20 se ha realizado una emisión de 1.000MM de deuda senior non-preferred._x000D_
(5) Principalmente deuda subordinada no computable como Tier 2. _x000D_
(6) Este año ha realizado dos emisiones de deuda senior preferred  de 1.000MM cada una (en 1T 20 y en 3T 20).</t>
  </si>
  <si>
    <t>De las cuales: ponderación de riesgo del 1250%</t>
  </si>
  <si>
    <t>Importes por debajo de los umbrales de deducción (sujetos a ponderación de riesgo del 250%)</t>
  </si>
  <si>
    <r>
      <rPr>
        <b/>
        <sz val="11"/>
        <color rgb="FFFFFFFF"/>
        <rFont val="Calibri"/>
        <family val="2"/>
      </rPr>
      <t>CASTELLANO</t>
    </r>
  </si>
  <si>
    <r>
      <rPr>
        <sz val="7"/>
        <color rgb="FF000000"/>
        <rFont val="Segoe UI Symbol"/>
        <family val="2"/>
      </rPr>
      <t>Importes en millones de euros</t>
    </r>
  </si>
  <si>
    <r>
      <rPr>
        <sz val="8"/>
        <color rgb="FFFFFFFF"/>
        <rFont val="Segoe UI Symbol"/>
        <family val="2"/>
      </rPr>
      <t>31.03.20</t>
    </r>
  </si>
  <si>
    <r>
      <rPr>
        <sz val="8"/>
        <color rgb="FFFFFFFF"/>
        <rFont val="Segoe UI Symbol"/>
        <family val="2"/>
      </rPr>
      <t>30.06.20</t>
    </r>
  </si>
  <si>
    <r>
      <rPr>
        <sz val="8"/>
        <color rgb="FFFFFFFF"/>
        <rFont val="Segoe UI Symbol"/>
        <family val="2"/>
      </rPr>
      <t>30.09.20</t>
    </r>
  </si>
  <si>
    <r>
      <rPr>
        <sz val="8"/>
        <color rgb="FFFFFFFF"/>
        <rFont val="Segoe UI Symbol"/>
        <family val="2"/>
      </rPr>
      <t>31.12.20</t>
    </r>
  </si>
  <si>
    <r>
      <rPr>
        <b/>
        <sz val="8"/>
        <color rgb="FFFFFFFF"/>
        <rFont val="Segoe UI Symbol"/>
        <family val="2"/>
      </rPr>
      <t>Capital disponible (importes)</t>
    </r>
  </si>
  <si>
    <r>
      <rPr>
        <sz val="8"/>
        <color rgb="FF404040"/>
        <rFont val="Segoe UI Symbol"/>
        <family val="2"/>
      </rPr>
      <t>Capital de nivel 1 ordinario (CET1)</t>
    </r>
  </si>
  <si>
    <r>
      <rPr>
        <sz val="8"/>
        <color rgb="FF404040"/>
        <rFont val="Segoe UI Symbol"/>
        <family val="2"/>
      </rPr>
      <t>Capital de nivel 1 ordinario (CET1) si no se hubieran aplicado las disposiciones transitorias de la NIIF 9 o de ECL análogas</t>
    </r>
  </si>
  <si>
    <r>
      <rPr>
        <sz val="8"/>
        <color rgb="FF404040"/>
        <rFont val="Segoe UI Symbol"/>
        <family val="2"/>
      </rPr>
      <t>Capital de nivel 1 (T1)</t>
    </r>
  </si>
  <si>
    <r>
      <rPr>
        <sz val="8"/>
        <color rgb="FF404040"/>
        <rFont val="Segoe UI Symbol"/>
        <family val="2"/>
      </rPr>
      <t>Capital de nivel 1 (T1) si no se hubieran aplicado las disposiciones transitorias de la NIIF 9 o de ECL análogas</t>
    </r>
  </si>
  <si>
    <r>
      <rPr>
        <sz val="8"/>
        <color rgb="FF404040"/>
        <rFont val="Segoe UI Symbol"/>
        <family val="2"/>
      </rPr>
      <t>Capital total</t>
    </r>
  </si>
  <si>
    <r>
      <rPr>
        <sz val="8"/>
        <color rgb="FF404040"/>
        <rFont val="Segoe UI Symbol"/>
        <family val="2"/>
      </rPr>
      <t>Capital total si no se hubieran aplicado las disposiciones transitorias de la NIIF 9 o de ECL análogas</t>
    </r>
  </si>
  <si>
    <r>
      <rPr>
        <b/>
        <sz val="8"/>
        <color rgb="FFFFFFFF"/>
        <rFont val="Segoe UI Symbol"/>
        <family val="2"/>
      </rPr>
      <t>Activos ponderados por riesgo (importes)</t>
    </r>
  </si>
  <si>
    <r>
      <rPr>
        <sz val="8"/>
        <color rgb="FF404040"/>
        <rFont val="Segoe UI Symbol"/>
        <family val="2"/>
      </rPr>
      <t>Total activos ponderados por riesgo</t>
    </r>
  </si>
  <si>
    <r>
      <rPr>
        <sz val="8"/>
        <color rgb="FF404040"/>
        <rFont val="Segoe UI Symbol"/>
        <family val="2"/>
      </rPr>
      <t>Total activos ponderados por riesgo si no se hubieran aplicado las disposiciones transitorias de la NIIF 9 o de ECL análogas</t>
    </r>
  </si>
  <si>
    <r>
      <rPr>
        <b/>
        <sz val="8"/>
        <color rgb="FFFFFFFF"/>
        <rFont val="Segoe UI Symbol"/>
        <family val="2"/>
      </rPr>
      <t>Ratios de capital</t>
    </r>
  </si>
  <si>
    <r>
      <rPr>
        <sz val="8"/>
        <color rgb="FF404040"/>
        <rFont val="Segoe UI Symbol"/>
        <family val="2"/>
      </rPr>
      <t>Capital de nivel 1 ordinario (CET1) (en porcentaje del importe de la exposición al riesgo)</t>
    </r>
  </si>
  <si>
    <r>
      <rPr>
        <sz val="8"/>
        <color rgb="FF404040"/>
        <rFont val="Segoe UI Symbol"/>
        <family val="2"/>
      </rPr>
      <t>Capital de nivel 1 ordinario (CET1) (en porcentaje del importe de la exposición al riesgo) si no se hubieran aplicado las disposiciones transitorias de la NIIF 9 o de ECL análogas</t>
    </r>
  </si>
  <si>
    <r>
      <rPr>
        <sz val="8"/>
        <color rgb="FF404040"/>
        <rFont val="Segoe UI Symbol"/>
        <family val="2"/>
      </rPr>
      <t>Capital de nivel 1 (T1) (en porcentaje del importe de la exposición al riesgo)</t>
    </r>
  </si>
  <si>
    <r>
      <rPr>
        <sz val="8"/>
        <color rgb="FF404040"/>
        <rFont val="Segoe UI Symbol"/>
        <family val="2"/>
      </rPr>
      <t>Capital de nivel 1 (T1) (en porcentaje del importe de la exposición al riesgo) si no se hubieran aplicado las disposiciones transitorias de la NIIF 9 o de ECL análogas</t>
    </r>
  </si>
  <si>
    <r>
      <rPr>
        <sz val="8"/>
        <color rgb="FF404040"/>
        <rFont val="Segoe UI Symbol"/>
        <family val="2"/>
      </rPr>
      <t>Capital total (en porcentaje del importe de la exposición al riesgo)</t>
    </r>
  </si>
  <si>
    <r>
      <rPr>
        <sz val="8"/>
        <color rgb="FF404040"/>
        <rFont val="Segoe UI Symbol"/>
        <family val="2"/>
      </rPr>
      <t>Capital total (en porcentaje del importe de la exposición al riesgo) si no se hubieran aplicado las disposiciones transitorias de la NIIF 9 o de ECL análogas</t>
    </r>
  </si>
  <si>
    <r>
      <rPr>
        <b/>
        <sz val="8"/>
        <color rgb="FFFFFFFF"/>
        <rFont val="Segoe UI Symbol"/>
        <family val="2"/>
      </rPr>
      <t>Ratio de apalancamiento</t>
    </r>
  </si>
  <si>
    <r>
      <rPr>
        <sz val="8"/>
        <color rgb="FF404040"/>
        <rFont val="Segoe UI Symbol"/>
        <family val="2"/>
      </rPr>
      <t>Medida de la exposición total correspondiente a la ratio de apalancamiento</t>
    </r>
  </si>
  <si>
    <r>
      <rPr>
        <sz val="8"/>
        <color rgb="FF404040"/>
        <rFont val="Segoe UI Symbol"/>
        <family val="2"/>
      </rPr>
      <t>Ratio de apalancamiento</t>
    </r>
  </si>
  <si>
    <r>
      <rPr>
        <sz val="8"/>
        <color rgb="FF404040"/>
        <rFont val="Segoe UI Symbol"/>
        <family val="2"/>
      </rPr>
      <t>Ratio de apalancamiento si no se hubieran aplicado las disposiciones transitorias de la NIIF 9 o de ECL análogas</t>
    </r>
  </si>
  <si>
    <r>
      <rPr>
        <sz val="7"/>
        <color rgb="FF000000"/>
        <rFont val="Segoe UI Symbol"/>
        <family val="2"/>
      </rPr>
      <t>En marzo 2020, siguiendo las recomendaciones del ECB, CaixaBank decide revertir su decisión inicial de no fasear la aplicación de la normativa IFRS9. La tabla muestra el impacto del faseado IFRS9 en las principales ratios. Para calcular el componente dinámico se parte de los datos a 1 de enero de 2020.</t>
    </r>
  </si>
  <si>
    <r>
      <rPr>
        <b/>
        <sz val="12"/>
        <color rgb="FFFFFFFF"/>
        <rFont val="Segoe UI"/>
        <family val="2"/>
      </rPr>
      <t>CASTELLANO</t>
    </r>
  </si>
  <si>
    <r>
      <rPr>
        <sz val="7"/>
        <color rgb="FF000000"/>
        <rFont val="Segoe UI Symbol"/>
        <family val="2"/>
      </rPr>
      <t>Importes en millones de euros</t>
    </r>
  </si>
  <si>
    <r>
      <rPr>
        <b/>
        <sz val="8"/>
        <color rgb="FFFFFFFF"/>
        <rFont val="Segoe UI Symbol"/>
        <family val="2"/>
      </rPr>
      <t xml:space="preserve">Valor </t>
    </r>
    <r>
      <rPr>
        <b/>
        <vertAlign val="superscript"/>
        <sz val="8"/>
        <color rgb="FFFFFFFF"/>
        <rFont val="Segoe UI Symbol"/>
        <family val="2"/>
      </rPr>
      <t>(1)</t>
    </r>
  </si>
  <si>
    <r>
      <rPr>
        <sz val="8"/>
        <color rgb="FF404040"/>
        <rFont val="Segoe UI Symbol"/>
        <family val="2"/>
      </rPr>
      <t>Total APR</t>
    </r>
  </si>
  <si>
    <r>
      <rPr>
        <sz val="7"/>
        <color rgb="FF000000"/>
        <rFont val="Segoe UI Symbol"/>
        <family val="2"/>
      </rPr>
      <t>(1) Corresponde a la posición accionarial en el Grupo VidaCaixa, sobre la que se aplica la disposición prevista en el art. 49.1 de la CRR ("Compromiso danés").</t>
    </r>
    <r>
      <rPr>
        <sz val="7"/>
        <color rgb="FF000000"/>
        <rFont val="Segoe UI Symbol"/>
        <family val="2"/>
      </rPr>
      <t>_x000D_
La exposición no incluye el fondo de comercio de 883 millones que se deduce de CET</t>
    </r>
    <r>
      <rPr>
        <sz val="7"/>
        <color theme="1"/>
        <rFont val="Segoe UI Symbol"/>
        <family val="2"/>
      </rPr>
      <t>1.</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</si>
  <si>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</si>
  <si>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</si>
  <si>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(A) Importe a fecha de la información; (B) CRR referencia a artículo; (C) Importes sujetos al tratamiento anterior al CRR o importe residual prescrito por el CRR</t>
    </r>
  </si>
  <si>
    <r>
      <rPr>
        <sz val="8"/>
        <color rgb="FFFFFFFF"/>
        <rFont val="Segoe UI Symbol"/>
        <family val="2"/>
      </rPr>
      <t>(A)</t>
    </r>
  </si>
  <si>
    <r>
      <rPr>
        <sz val="8"/>
        <color rgb="FFFFFFFF"/>
        <rFont val="Segoe UI Symbol"/>
        <family val="2"/>
      </rPr>
      <t>(B)</t>
    </r>
  </si>
  <si>
    <r>
      <rPr>
        <sz val="8"/>
        <color rgb="FFFFFFFF"/>
        <rFont val="Segoe UI Symbol"/>
        <family val="2"/>
      </rPr>
      <t>Capital de nivel 1 ordinario: Instrumentos y reservas</t>
    </r>
  </si>
  <si>
    <r>
      <rPr>
        <sz val="8"/>
        <color rgb="FF404040"/>
        <rFont val="Segoe UI Symbol"/>
        <family val="2"/>
      </rPr>
      <t>Instrumentos de capital y las correspondientes cuentas de primas de emisión</t>
    </r>
  </si>
  <si>
    <r>
      <rPr>
        <sz val="8"/>
        <color rgb="FF404040"/>
        <rFont val="Segoe UI Symbol"/>
        <family val="2"/>
      </rPr>
      <t>26 (1), 27, 28, 29</t>
    </r>
  </si>
  <si>
    <r>
      <rPr>
        <sz val="8"/>
        <color rgb="FF404040"/>
        <rFont val="Segoe UI Symbol"/>
        <family val="2"/>
      </rPr>
      <t>Ganancias acumuladas</t>
    </r>
  </si>
  <si>
    <r>
      <rPr>
        <sz val="8"/>
        <color rgb="FF404040"/>
        <rFont val="Segoe UI Symbol"/>
        <family val="2"/>
      </rPr>
      <t>26 (1) (c)</t>
    </r>
  </si>
  <si>
    <r>
      <rPr>
        <sz val="8"/>
        <color rgb="FF404040"/>
        <rFont val="Segoe UI Symbol"/>
        <family val="2"/>
      </rPr>
      <t xml:space="preserve">Otro resultado integral acumulado (y otras reservas) </t>
    </r>
  </si>
  <si>
    <r>
      <rPr>
        <sz val="8"/>
        <color rgb="FF404040"/>
        <rFont val="Segoe UI Symbol"/>
        <family val="2"/>
      </rPr>
      <t>26 (1)</t>
    </r>
  </si>
  <si>
    <r>
      <rPr>
        <sz val="8"/>
        <color rgb="FF404040"/>
        <rFont val="Segoe UI Symbol"/>
        <family val="2"/>
      </rPr>
      <t>3a</t>
    </r>
  </si>
  <si>
    <r>
      <rPr>
        <sz val="8"/>
        <color rgb="FF404040"/>
        <rFont val="Segoe UI Symbol"/>
        <family val="2"/>
      </rPr>
      <t>Fondos para riesgos bancarios generales</t>
    </r>
  </si>
  <si>
    <r>
      <rPr>
        <sz val="8"/>
        <color rgb="FF404040"/>
        <rFont val="Segoe UI Symbol"/>
        <family val="2"/>
      </rPr>
      <t>26 (1) (f)</t>
    </r>
  </si>
  <si>
    <r>
      <rPr>
        <sz val="8"/>
        <color rgb="FF404040"/>
        <rFont val="Segoe UI Symbol"/>
        <family val="2"/>
      </rPr>
      <t>5a</t>
    </r>
  </si>
  <si>
    <r>
      <rPr>
        <sz val="8"/>
        <color rgb="FF404040"/>
        <rFont val="Segoe UI Symbol"/>
        <family val="2"/>
      </rPr>
      <t>Beneficios provisionales verificados de forma independiente, netos de todo posible gasto o dividendo previsible</t>
    </r>
  </si>
  <si>
    <r>
      <rPr>
        <sz val="8"/>
        <color rgb="FF404040"/>
        <rFont val="Segoe UI Symbol"/>
        <family val="2"/>
      </rPr>
      <t>26 (2)</t>
    </r>
  </si>
  <si>
    <r>
      <rPr>
        <sz val="8"/>
        <color rgb="FFFFFFFF"/>
        <rFont val="Segoe UI Symbol"/>
        <family val="2"/>
      </rPr>
      <t>Capital ordinario de nivel 1 antes de los ajustes reglamentarios</t>
    </r>
  </si>
  <si>
    <r>
      <rPr>
        <sz val="8"/>
        <color rgb="FFFFFFFF"/>
        <rFont val="Segoe UI Symbol"/>
        <family val="2"/>
      </rPr>
      <t>Capital de nivel 1 ordinario: ajustes reglamentarios</t>
    </r>
  </si>
  <si>
    <r>
      <rPr>
        <sz val="8"/>
        <color rgb="FF404040"/>
        <rFont val="Segoe UI Symbol"/>
        <family val="2"/>
      </rPr>
      <t>Ajustes de valor adicionales (importe negativo)</t>
    </r>
  </si>
  <si>
    <r>
      <rPr>
        <sz val="8"/>
        <color rgb="FF404040"/>
        <rFont val="Segoe UI Symbol"/>
        <family val="2"/>
      </rPr>
      <t>34, 105</t>
    </r>
  </si>
  <si>
    <r>
      <rPr>
        <sz val="8"/>
        <color rgb="FF404040"/>
        <rFont val="Segoe UI Symbol"/>
        <family val="2"/>
      </rPr>
      <t>Activos intangibles (neto de los correspondientes pasivos por impuestos) (importe negativo)</t>
    </r>
  </si>
  <si>
    <r>
      <rPr>
        <sz val="8"/>
        <color rgb="FF404040"/>
        <rFont val="Segoe UI Symbol"/>
        <family val="2"/>
      </rPr>
      <t>36 (1) (b), 37</t>
    </r>
  </si>
  <si>
    <r>
      <rPr>
        <sz val="8"/>
        <color rgb="FF404040"/>
        <rFont val="Segoe UI Symbol"/>
        <family val="2"/>
      </rPr>
      <t>Ajustes transitorios NIIF 9</t>
    </r>
  </si>
  <si>
    <r>
      <rPr>
        <sz val="8"/>
        <color rgb="FF404040"/>
        <rFont val="Segoe UI Symbol"/>
        <family val="2"/>
      </rPr>
      <t>Los activos por impuestos diferidos que dependen de rendimientos futuros con exclusión de los que se deriven de diferencias temporales (neto de los correspondientes pasivos por impuestos cuando se cumplan las condiciones establecidas en el artículo 38, apartado 3) (importe negativo)</t>
    </r>
  </si>
  <si>
    <r>
      <rPr>
        <sz val="8"/>
        <color rgb="FF404040"/>
        <rFont val="Segoe UI Symbol"/>
        <family val="2"/>
      </rPr>
      <t>36 (1) (c), 38</t>
    </r>
  </si>
  <si>
    <r>
      <rPr>
        <sz val="8"/>
        <color rgb="FF404040"/>
        <rFont val="Segoe UI Symbol"/>
        <family val="2"/>
      </rPr>
      <t>Reservas al valor razonable conexas a pérdidas o ganancias por coberturas de flujos de efectivo</t>
    </r>
  </si>
  <si>
    <r>
      <rPr>
        <sz val="8"/>
        <color rgb="FF404040"/>
        <rFont val="Segoe UI Symbol"/>
        <family val="2"/>
      </rPr>
      <t>33 (1) (a)</t>
    </r>
  </si>
  <si>
    <r>
      <rPr>
        <sz val="8"/>
        <color rgb="FF404040"/>
        <rFont val="Segoe UI Symbol"/>
        <family val="2"/>
      </rPr>
      <t>Los importes negativos que resulten del cálculo de las pérdidas esperadas</t>
    </r>
  </si>
  <si>
    <r>
      <rPr>
        <sz val="8"/>
        <color rgb="FF404040"/>
        <rFont val="Segoe UI Symbol"/>
        <family val="2"/>
      </rPr>
      <t>36 (1) (d), 40, 159</t>
    </r>
  </si>
  <si>
    <r>
      <rPr>
        <sz val="8"/>
        <color rgb="FF404040"/>
        <rFont val="Segoe UI Symbol"/>
        <family val="2"/>
      </rPr>
      <t>Todo incremento del patrimonio neto que resulte de los activos titulizados (importe negativo)</t>
    </r>
  </si>
  <si>
    <r>
      <rPr>
        <sz val="8"/>
        <color rgb="FF404040"/>
        <rFont val="Segoe UI Symbol"/>
        <family val="2"/>
      </rPr>
      <t>32 (1)</t>
    </r>
  </si>
  <si>
    <r>
      <rPr>
        <sz val="8"/>
        <color rgb="FF404040"/>
        <rFont val="Segoe UI Symbol"/>
        <family val="2"/>
      </rPr>
      <t>Pérdidas o ganancias por pasivos valorados al valor razonable que se deriven de cambios en la propia calidad crediticia</t>
    </r>
  </si>
  <si>
    <r>
      <rPr>
        <sz val="8"/>
        <color rgb="FF404040"/>
        <rFont val="Segoe UI Symbol"/>
        <family val="2"/>
      </rPr>
      <t>33 (1) (b)</t>
    </r>
  </si>
  <si>
    <r>
      <rPr>
        <sz val="8"/>
        <color rgb="FF404040"/>
        <rFont val="Segoe UI Symbol"/>
        <family val="2"/>
      </rPr>
      <t>Activos netos de fondos de pensiones de prestación definida</t>
    </r>
  </si>
  <si>
    <r>
      <rPr>
        <sz val="8"/>
        <color rgb="FF404040"/>
        <rFont val="Segoe UI Symbol"/>
        <family val="2"/>
      </rPr>
      <t>36 (1) (e), 41, 472 (7)</t>
    </r>
  </si>
  <si>
    <r>
      <rPr>
        <sz val="8"/>
        <color rgb="FF404040"/>
        <rFont val="Segoe UI Symbol"/>
        <family val="2"/>
      </rPr>
      <t>Tenencias directas e indirectas de instrumentos propios de capital de nivel 1 ordinario por parte de una entidad (importe negativo)</t>
    </r>
  </si>
  <si>
    <r>
      <rPr>
        <sz val="8"/>
        <color rgb="FF404040"/>
        <rFont val="Segoe UI Symbol"/>
        <family val="2"/>
      </rPr>
      <t>36 (1) (f), 42</t>
    </r>
  </si>
  <si>
    <t>Importe que supere el umbral del 15 % (importe negativo)</t>
  </si>
  <si>
    <r>
      <rPr>
        <sz val="8"/>
        <color rgb="FF404040"/>
        <rFont val="Segoe UI Symbol"/>
        <family val="2"/>
      </rPr>
      <t>48 (1)</t>
    </r>
  </si>
  <si>
    <r>
      <rPr>
        <sz val="8"/>
        <color rgb="FF404040"/>
        <rFont val="Segoe UI Symbol"/>
        <family val="2"/>
      </rPr>
      <t>del cual: tenencias directas e indirectas por la entidad de instrumentos de capital de nivel 1 ordinario de entes del sector financiero cuando la entidad mantenga una inversión significativa en esos entes</t>
    </r>
  </si>
  <si>
    <r>
      <rPr>
        <sz val="8"/>
        <color rgb="FF404040"/>
        <rFont val="Segoe UI Symbol"/>
        <family val="2"/>
      </rPr>
      <t>36 (1) (i), 48 (1) (a)</t>
    </r>
  </si>
  <si>
    <r>
      <rPr>
        <sz val="8"/>
        <color rgb="FF404040"/>
        <rFont val="Segoe UI Symbol"/>
        <family val="2"/>
      </rPr>
      <t>del cual: activos por impuestos diferidos que se deriven de diferencias temporales</t>
    </r>
  </si>
  <si>
    <r>
      <rPr>
        <sz val="8"/>
        <color rgb="FF404040"/>
        <rFont val="Segoe UI Symbol"/>
        <family val="2"/>
      </rPr>
      <t>36 (1) (i), 38, 48 (1) (a)</t>
    </r>
  </si>
  <si>
    <r>
      <rPr>
        <sz val="8"/>
        <color rgb="FFFFFFFF"/>
        <rFont val="Segoe UI Symbol"/>
        <family val="2"/>
      </rPr>
      <t>Total de los ajustes reglamentarios del capital de nivel 1 ordinario</t>
    </r>
  </si>
  <si>
    <r>
      <rPr>
        <sz val="8"/>
        <color rgb="FFFFFFFF"/>
        <rFont val="Segoe UI Symbol"/>
        <family val="2"/>
      </rPr>
      <t>Capital de nivel 1 ordinario</t>
    </r>
  </si>
  <si>
    <r>
      <rPr>
        <sz val="8"/>
        <color rgb="FFFFFFFF"/>
        <rFont val="Segoe UI Symbol"/>
        <family val="2"/>
      </rPr>
      <t>Capital de nivel 1 adicional: Instrumentos</t>
    </r>
  </si>
  <si>
    <r>
      <rPr>
        <sz val="8"/>
        <color rgb="FF404040"/>
        <rFont val="Segoe UI Symbol"/>
        <family val="2"/>
      </rPr>
      <t>Los instrumentos de capital y las correspondientes cuentas de primas de emisión</t>
    </r>
  </si>
  <si>
    <r>
      <rPr>
        <sz val="8"/>
        <color rgb="FF404040"/>
        <rFont val="Segoe UI Symbol"/>
        <family val="2"/>
      </rPr>
      <t>51, 52</t>
    </r>
  </si>
  <si>
    <r>
      <rPr>
        <sz val="8"/>
        <color rgb="FF404040"/>
        <rFont val="Segoe UI Symbol"/>
        <family val="2"/>
      </rPr>
      <t>de los cuales: clasificados como pasivo en virtud de las normas contables aplicables</t>
    </r>
  </si>
  <si>
    <r>
      <rPr>
        <sz val="8"/>
        <color rgb="FFFFFFFF"/>
        <rFont val="Segoe UI Symbol"/>
        <family val="2"/>
      </rPr>
      <t>Capital de nivel 1 adicional antes de los ajustes reglamentarios</t>
    </r>
  </si>
  <si>
    <r>
      <rPr>
        <sz val="8"/>
        <color rgb="FFFFFFFF"/>
        <rFont val="Segoe UI Symbol"/>
        <family val="2"/>
      </rPr>
      <t>Capital de nivel 1 adicional: ajustes reglamentarios</t>
    </r>
  </si>
  <si>
    <r>
      <rPr>
        <sz val="8"/>
        <color rgb="FF404040"/>
        <rFont val="Segoe UI Symbol"/>
        <family val="2"/>
      </rPr>
      <t>Tenencias directas e indirectas de instrumentos propios de capital de nivel 1 adicional por parte de una entidad (importe negativo)</t>
    </r>
  </si>
  <si>
    <r>
      <rPr>
        <sz val="8"/>
        <color rgb="FF404040"/>
        <rFont val="Segoe UI Symbol"/>
        <family val="2"/>
      </rPr>
      <t>52 (1) (b), 56 (a), 57</t>
    </r>
  </si>
  <si>
    <r>
      <rPr>
        <sz val="8"/>
        <color rgb="FFFFFFFF"/>
        <rFont val="Segoe UI Symbol"/>
        <family val="2"/>
      </rPr>
      <t>Total de los ajustes reglamentarios del capital de nivel 1 adicional</t>
    </r>
  </si>
  <si>
    <r>
      <rPr>
        <sz val="8"/>
        <color rgb="FFFFFFFF"/>
        <rFont val="Segoe UI Symbol"/>
        <family val="2"/>
      </rPr>
      <t>Tier 1 adicional (AT1)</t>
    </r>
  </si>
  <si>
    <r>
      <rPr>
        <sz val="8"/>
        <color rgb="FFFFFFFF"/>
        <rFont val="Segoe UI Symbol"/>
        <family val="2"/>
      </rPr>
      <t>Capital de nivel 1 (Capital de nivel 1 = capital de nivel 1 ordinario + capital de nivel 1 adicional)</t>
    </r>
  </si>
  <si>
    <r>
      <rPr>
        <sz val="8"/>
        <color rgb="FFFFFFFF"/>
        <rFont val="Segoe UI Symbol"/>
        <family val="2"/>
      </rPr>
      <t>Capital de nivel 2 (Tier2) : instrumentos y provisiones</t>
    </r>
  </si>
  <si>
    <r>
      <rPr>
        <sz val="8"/>
        <color rgb="FF404040"/>
        <rFont val="Segoe UI Symbol"/>
        <family val="2"/>
      </rPr>
      <t>62, 63</t>
    </r>
  </si>
  <si>
    <r>
      <rPr>
        <sz val="8"/>
        <color rgb="FF404040"/>
        <rFont val="Segoe UI Symbol"/>
        <family val="2"/>
      </rPr>
      <t>Ajustes por Riesgo de Crédito</t>
    </r>
  </si>
  <si>
    <r>
      <rPr>
        <sz val="8"/>
        <color rgb="FF404040"/>
        <rFont val="Segoe UI Symbol"/>
        <family val="2"/>
      </rPr>
      <t>62 (c) y (d)</t>
    </r>
  </si>
  <si>
    <r>
      <rPr>
        <sz val="8"/>
        <color rgb="FFFFFFFF"/>
        <rFont val="Segoe UI Symbol"/>
        <family val="2"/>
      </rPr>
      <t>Capital de nivel 2 antes de los ajustes reglamentarios</t>
    </r>
  </si>
  <si>
    <r>
      <rPr>
        <sz val="8"/>
        <color rgb="FFFFFFFF"/>
        <rFont val="Segoe UI Symbol"/>
        <family val="2"/>
      </rPr>
      <t>Capital de nivel 2: ajustes reglamentarios</t>
    </r>
  </si>
  <si>
    <r>
      <rPr>
        <sz val="8"/>
        <color rgb="FF404040"/>
        <rFont val="Segoe UI Symbol"/>
        <family val="2"/>
      </rPr>
      <t>Tenencias directas e indirectas de instrumentos propios de capital de nivel 2 por parte de la entidad (importe negativo)</t>
    </r>
  </si>
  <si>
    <r>
      <rPr>
        <sz val="8"/>
        <color rgb="FF404040"/>
        <rFont val="Segoe UI Symbol"/>
        <family val="2"/>
      </rPr>
      <t>63 (b) (i), 66 (a), 67</t>
    </r>
  </si>
  <si>
    <r>
      <rPr>
        <sz val="8"/>
        <color rgb="FFFFFFFF"/>
        <rFont val="Segoe UI Symbol"/>
        <family val="2"/>
      </rPr>
      <t>Total de los ajustes reglamentarios del capital de nivel 2</t>
    </r>
  </si>
  <si>
    <r>
      <rPr>
        <sz val="8"/>
        <color rgb="FFFFFFFF"/>
        <rFont val="Segoe UI Symbol"/>
        <family val="2"/>
      </rPr>
      <t>Capital de nivel 2</t>
    </r>
  </si>
  <si>
    <r>
      <rPr>
        <sz val="8"/>
        <color rgb="FFFFFFFF"/>
        <rFont val="Segoe UI Symbol"/>
        <family val="2"/>
      </rPr>
      <t>Capital total (Capital total = capital de nivel 1 + capital de nivel 2)</t>
    </r>
  </si>
  <si>
    <r>
      <rPr>
        <sz val="8"/>
        <color rgb="FFFFFFFF"/>
        <rFont val="Segoe UI Symbol"/>
        <family val="2"/>
      </rPr>
      <t>Total activos ponderados en función del riesgo</t>
    </r>
  </si>
  <si>
    <r>
      <rPr>
        <sz val="8"/>
        <color rgb="FFFFFFFF"/>
        <rFont val="Segoe UI Symbol"/>
        <family val="2"/>
      </rPr>
      <t>Ratios y colchones de capital</t>
    </r>
  </si>
  <si>
    <r>
      <rPr>
        <sz val="8"/>
        <color rgb="FFFFFFFF"/>
        <rFont val="Segoe UI Symbol"/>
        <family val="2"/>
      </rPr>
      <t>Capital de nivel 1 ordinario (en porcentaje del importe de la exposición al riesgo)</t>
    </r>
  </si>
  <si>
    <r>
      <rPr>
        <sz val="8"/>
        <color rgb="FFFFFFFF"/>
        <rFont val="Segoe UI Symbol"/>
        <family val="2"/>
      </rPr>
      <t>92 (2) (a)</t>
    </r>
  </si>
  <si>
    <r>
      <rPr>
        <sz val="8"/>
        <color rgb="FFFFFFFF"/>
        <rFont val="Segoe UI Symbol"/>
        <family val="2"/>
      </rPr>
      <t>Capital de nivel 1 (en porcentaje del importe de la exposición al riesgo)</t>
    </r>
  </si>
  <si>
    <r>
      <rPr>
        <sz val="8"/>
        <color rgb="FFFFFFFF"/>
        <rFont val="Segoe UI Symbol"/>
        <family val="2"/>
      </rPr>
      <t>92 (2) (b)</t>
    </r>
  </si>
  <si>
    <r>
      <rPr>
        <sz val="8"/>
        <color rgb="FFFFFFFF"/>
        <rFont val="Segoe UI Symbol"/>
        <family val="2"/>
      </rPr>
      <t>Capital total (en porcentaje del importe de la exposición al riesgo)</t>
    </r>
  </si>
  <si>
    <r>
      <rPr>
        <sz val="8"/>
        <color rgb="FFFFFFFF"/>
        <rFont val="Segoe UI Symbol"/>
        <family val="2"/>
      </rPr>
      <t>92 (2) (c)</t>
    </r>
  </si>
  <si>
    <r>
      <rPr>
        <sz val="8"/>
        <color rgb="FFFFFFFF"/>
        <rFont val="Segoe UI Symbol"/>
        <family val="2"/>
      </rPr>
      <t>Requisitos de colchón específico de la entidad [requisito de capital de nivel 1 ordinario con arreglo a lo dispuesto en el artículo 92, apartado 1, letra a), así como los requisitos de colchón de conservación de capital y de colchón de capital anticíclico, más el colchón por riesgo sistémico, más el colchón para las entidades de importancia sistémica (colchón para las EISM o las OEIS) expresado en porcentaje del importe de la exposición al riesgo]</t>
    </r>
  </si>
  <si>
    <r>
      <rPr>
        <sz val="8"/>
        <color rgb="FFFFFFFF"/>
        <rFont val="Segoe UI Symbol"/>
        <family val="2"/>
      </rPr>
      <t>DRC 128, 129, 130, 131, 133</t>
    </r>
  </si>
  <si>
    <r>
      <rPr>
        <sz val="8"/>
        <color rgb="FFFFFFFF"/>
        <rFont val="Segoe UI Symbol"/>
        <family val="2"/>
      </rPr>
      <t>de los cuales: requisito relativo al colchón de conservación de capital</t>
    </r>
  </si>
  <si>
    <r>
      <rPr>
        <sz val="8"/>
        <color rgb="FFFFFFFF"/>
        <rFont val="Segoe UI Symbol"/>
        <family val="2"/>
      </rPr>
      <t>de los cuales: requisito relativo al colchón de capital anti cíclico</t>
    </r>
  </si>
  <si>
    <r>
      <rPr>
        <sz val="8"/>
        <color rgb="FFFFFFFF"/>
        <rFont val="Segoe UI Symbol"/>
        <family val="2"/>
      </rPr>
      <t>67a</t>
    </r>
  </si>
  <si>
    <r>
      <rPr>
        <sz val="8"/>
        <color rgb="FFFFFFFF"/>
        <rFont val="Segoe UI Symbol"/>
        <family val="2"/>
      </rPr>
      <t>de los cuales: colchón para las entidades de importancia sistémica mundial (EISM) o para otras entidades de importancia sistémica (OEIS)</t>
    </r>
  </si>
  <si>
    <r>
      <rPr>
        <sz val="8"/>
        <color rgb="FFFFFFFF"/>
        <rFont val="Segoe UI Symbol"/>
        <family val="2"/>
      </rPr>
      <t>Importes por debajo de los umbrales de deducción (antes de la ponderación del riesgo)</t>
    </r>
  </si>
  <si>
    <t>Tenencias directas e indirectas de capital de entes del sector financiero cuando la entidad no mantenga una inversión significativa en esos entes (importe inferior al umbral del 10 % y neto de posiciones cortas admisibles)</t>
  </si>
  <si>
    <r>
      <rPr>
        <sz val="8"/>
        <color rgb="FF404040"/>
        <rFont val="Segoe UI Symbol"/>
        <family val="2"/>
      </rPr>
      <t>36 (1) (h), 45, 46,  56 (c), 59, 60, 66 (c), 69, 70</t>
    </r>
  </si>
  <si>
    <t>Tenencias directas e indirectas de instrumentos de capital de nivel 1 ordinario de entes del sector financiero cuando la entidad mantenga una inversión significativa en esos entes (importe inferior al umbral del 10 % y neto de posiciones cortas admisibles)</t>
  </si>
  <si>
    <r>
      <rPr>
        <sz val="8"/>
        <color rgb="FF404040"/>
        <rFont val="Segoe UI Symbol"/>
        <family val="2"/>
      </rPr>
      <t>36 (1) (i), 45, 48</t>
    </r>
  </si>
  <si>
    <t>Los activos por impuestos diferidos que se deriven de las diferencias temporales (importe inferior al umbral del 10 %, neto de pasivos por impuestos conexos, siempre y cuando se reúnan las condiciones establecidas en el artículo 38, apartado 3)</t>
  </si>
  <si>
    <r>
      <rPr>
        <sz val="8"/>
        <color rgb="FF404040"/>
        <rFont val="Segoe UI Symbol"/>
        <family val="2"/>
      </rPr>
      <t>36 (1) (c), 38, 48</t>
    </r>
  </si>
  <si>
    <r>
      <rPr>
        <sz val="7"/>
        <color rgb="FF000000"/>
        <rFont val="Segoe UI Symbol"/>
        <family val="2"/>
      </rPr>
      <t xml:space="preserve">* Se omiten las filas sin información </t>
    </r>
  </si>
  <si>
    <r>
      <rPr>
        <sz val="7"/>
        <color rgb="FF000000"/>
        <rFont val="Segoe UI Symbol"/>
        <family val="2"/>
      </rPr>
      <t>(1) Capital + Prima de emisión, netos de autocartera</t>
    </r>
  </si>
  <si>
    <r>
      <rPr>
        <sz val="7"/>
        <color rgb="FF000000"/>
        <rFont val="Segoe UI Symbol"/>
        <family val="2"/>
      </rPr>
      <t>(2) Reservas</t>
    </r>
  </si>
  <si>
    <r>
      <rPr>
        <sz val="7"/>
        <color rgb="FF000000"/>
        <rFont val="Segoe UI Symbol"/>
        <family val="2"/>
      </rPr>
      <t xml:space="preserve">(3) Incluye ajustes de valoración </t>
    </r>
  </si>
  <si>
    <r>
      <rPr>
        <sz val="7"/>
        <color rgb="FF000000"/>
        <rFont val="Segoe UI Symbol"/>
        <family val="2"/>
      </rPr>
      <t>(8) Fondos de comercio y activos intangibles, netos de fondos de corrección</t>
    </r>
  </si>
  <si>
    <r>
      <rPr>
        <sz val="7"/>
        <color rgb="FF000000"/>
        <rFont val="Segoe UI Symbol"/>
        <family val="2"/>
      </rPr>
      <t>(37) Importe en autocartera y saldos pignorados</t>
    </r>
  </si>
  <si>
    <r>
      <rPr>
        <sz val="7"/>
        <color rgb="FF000000"/>
        <rFont val="Segoe UI Symbol"/>
        <family val="2"/>
      </rPr>
      <t>(52) Importe en autocartera y saldos pignorados</t>
    </r>
  </si>
  <si>
    <r>
      <rPr>
        <b/>
        <sz val="10"/>
        <color rgb="FFFFFFFF"/>
        <rFont val="Arial"/>
        <family val="2"/>
      </rPr>
      <t>CASTELLANO</t>
    </r>
  </si>
  <si>
    <r>
      <rPr>
        <sz val="7"/>
        <color rgb="FF000000"/>
        <rFont val="Segoe UI Symbol"/>
        <family val="2"/>
      </rPr>
      <t>Importe en millones de euros</t>
    </r>
  </si>
  <si>
    <r>
      <rPr>
        <b/>
        <sz val="8"/>
        <color rgb="FFFFFFFF"/>
        <rFont val="Segoe UI Symbol"/>
        <family val="2"/>
      </rPr>
      <t>ES0140609019 </t>
    </r>
  </si>
  <si>
    <r>
      <rPr>
        <b/>
        <sz val="8"/>
        <color rgb="FFFFFFFF"/>
        <rFont val="Segoe UI Symbol"/>
        <family val="2"/>
      </rPr>
      <t>ES0840609004</t>
    </r>
  </si>
  <si>
    <r>
      <rPr>
        <b/>
        <sz val="8"/>
        <color rgb="FFFFFFFF"/>
        <rFont val="Segoe UI Symbol"/>
        <family val="2"/>
      </rPr>
      <t>ES0840609012</t>
    </r>
  </si>
  <si>
    <r>
      <rPr>
        <b/>
        <sz val="8"/>
        <color rgb="FFFFFFFF"/>
        <rFont val="Segoe UI Symbol"/>
        <family val="2"/>
      </rPr>
      <t>ES0840609020</t>
    </r>
  </si>
  <si>
    <r>
      <rPr>
        <b/>
        <sz val="8"/>
        <color rgb="FFFFFFFF"/>
        <rFont val="Segoe UI Symbol"/>
        <family val="2"/>
      </rPr>
      <t>AYTS491201</t>
    </r>
  </si>
  <si>
    <r>
      <rPr>
        <b/>
        <sz val="8"/>
        <color rgb="FFFFFFFF"/>
        <rFont val="Segoe UI Symbol"/>
        <family val="2"/>
      </rPr>
      <t>AYTS490629</t>
    </r>
  </si>
  <si>
    <r>
      <rPr>
        <b/>
        <sz val="8"/>
        <color rgb="FFFFFFFF"/>
        <rFont val="Segoe UI Symbol"/>
        <family val="2"/>
      </rPr>
      <t>XS1565131213</t>
    </r>
  </si>
  <si>
    <r>
      <rPr>
        <b/>
        <sz val="8"/>
        <color rgb="FFFFFFFF"/>
        <rFont val="Segoe UI Symbol"/>
        <family val="2"/>
      </rPr>
      <t>ES0240609133</t>
    </r>
  </si>
  <si>
    <r>
      <rPr>
        <b/>
        <sz val="8"/>
        <color rgb="FFFFFFFF"/>
        <rFont val="Segoe UI Symbol"/>
        <family val="2"/>
      </rPr>
      <t>XS1645495349</t>
    </r>
  </si>
  <si>
    <r>
      <rPr>
        <b/>
        <sz val="8"/>
        <color rgb="FFFFFFFF"/>
        <rFont val="Segoe UI Symbol"/>
        <family val="2"/>
      </rPr>
      <t>XS1808351214</t>
    </r>
  </si>
  <si>
    <r>
      <rPr>
        <b/>
        <sz val="8"/>
        <color rgb="FF404040"/>
        <rFont val="Segoe UI Symbol"/>
        <family val="2"/>
      </rPr>
      <t>Emisor</t>
    </r>
  </si>
  <si>
    <r>
      <rPr>
        <sz val="8"/>
        <color rgb="FF404040"/>
        <rFont val="Segoe UI Symbol"/>
        <family val="2"/>
      </rPr>
      <t>CaixaBank, S.A</t>
    </r>
  </si>
  <si>
    <r>
      <rPr>
        <sz val="8"/>
        <color rgb="FF404040"/>
        <rFont val="Segoe UI Symbol"/>
        <family val="2"/>
      </rPr>
      <t>CajaSol (actualmente CaixaBank, S.A.)</t>
    </r>
  </si>
  <si>
    <r>
      <rPr>
        <b/>
        <sz val="8"/>
        <color rgb="FF404040"/>
        <rFont val="Segoe UI Symbol"/>
        <family val="2"/>
      </rPr>
      <t xml:space="preserve">Identificador único </t>
    </r>
  </si>
  <si>
    <r>
      <rPr>
        <sz val="8"/>
        <color rgb="FF404040"/>
        <rFont val="Segoe UI Symbol"/>
        <family val="2"/>
      </rPr>
      <t>ES0140609019 </t>
    </r>
  </si>
  <si>
    <r>
      <rPr>
        <sz val="8"/>
        <color rgb="FF404040"/>
        <rFont val="Segoe UI Symbol"/>
        <family val="2"/>
      </rPr>
      <t>ES0840609004</t>
    </r>
  </si>
  <si>
    <r>
      <rPr>
        <sz val="8"/>
        <color rgb="FF404040"/>
        <rFont val="Segoe UI Symbol"/>
        <family val="2"/>
      </rPr>
      <t>ES0840609012</t>
    </r>
  </si>
  <si>
    <r>
      <rPr>
        <sz val="8"/>
        <color rgb="FF404040"/>
        <rFont val="Segoe UI Symbol"/>
        <family val="2"/>
      </rPr>
      <t>ES0840609020</t>
    </r>
  </si>
  <si>
    <r>
      <rPr>
        <sz val="8"/>
        <color rgb="FF404040"/>
        <rFont val="Segoe UI Symbol"/>
        <family val="2"/>
      </rPr>
      <t>AYTS491201</t>
    </r>
  </si>
  <si>
    <r>
      <rPr>
        <sz val="8"/>
        <color rgb="FF404040"/>
        <rFont val="Segoe UI Symbol"/>
        <family val="2"/>
      </rPr>
      <t>AYTS490629</t>
    </r>
  </si>
  <si>
    <r>
      <rPr>
        <sz val="8"/>
        <color rgb="FF404040"/>
        <rFont val="Segoe UI Symbol"/>
        <family val="2"/>
      </rPr>
      <t>XS1565131213</t>
    </r>
  </si>
  <si>
    <r>
      <rPr>
        <sz val="8"/>
        <color rgb="FF404040"/>
        <rFont val="Segoe UI Symbol"/>
        <family val="2"/>
      </rPr>
      <t>ES0240609133</t>
    </r>
  </si>
  <si>
    <r>
      <rPr>
        <sz val="8"/>
        <color rgb="FF404040"/>
        <rFont val="Segoe UI Symbol"/>
        <family val="2"/>
      </rPr>
      <t>XS1645495349</t>
    </r>
  </si>
  <si>
    <r>
      <rPr>
        <sz val="8"/>
        <color rgb="FF404040"/>
        <rFont val="Segoe UI Symbol"/>
        <family val="2"/>
      </rPr>
      <t>XS1808351214</t>
    </r>
  </si>
  <si>
    <r>
      <rPr>
        <b/>
        <sz val="8"/>
        <color rgb="FF404040"/>
        <rFont val="Segoe UI Symbol"/>
        <family val="2"/>
      </rPr>
      <t>Legislación aplicable al instrumento</t>
    </r>
    <r>
      <rPr>
        <b/>
        <sz val="8"/>
        <color rgb="FF404040"/>
        <rFont val="Segoe UI Symbol"/>
        <family val="2"/>
      </rPr>
      <t>_x000D_
(tratamiento normat</t>
    </r>
    <r>
      <rPr>
        <b/>
        <sz val="8"/>
        <color rgb="FF404040"/>
        <rFont val="Segoe UI Symbol"/>
        <family val="2"/>
      </rPr>
      <t>iv</t>
    </r>
    <r>
      <rPr>
        <b/>
        <sz val="8"/>
        <color theme="1" tint="0.249977111117893"/>
        <rFont val="Segoe UI Symbol"/>
        <family val="2"/>
      </rPr>
      <t>o)</t>
    </r>
  </si>
  <si>
    <r>
      <rPr>
        <sz val="8"/>
        <color rgb="FF404040"/>
        <rFont val="Segoe UI Symbol"/>
        <family val="2"/>
      </rPr>
      <t>Legislación española</t>
    </r>
  </si>
  <si>
    <r>
      <rPr>
        <sz val="8"/>
        <color rgb="FF404040"/>
        <rFont val="Segoe UI Symbol"/>
        <family val="2"/>
      </rPr>
      <t xml:space="preserve">Ley inglesa, salvo por lo relativo al ranking de las obligaciones subordinadas, la capacidad del emisor y los acuerdos societarios pertinentes, que se rigen por ley española  </t>
    </r>
  </si>
  <si>
    <r>
      <rPr>
        <b/>
        <sz val="8"/>
        <color rgb="FF404040"/>
        <rFont val="Segoe UI Symbol"/>
        <family val="2"/>
      </rPr>
      <t>Normas transitorias del RRC</t>
    </r>
  </si>
  <si>
    <r>
      <rPr>
        <sz val="8"/>
        <color rgb="FF404040"/>
        <rFont val="Segoe UI Symbol"/>
        <family val="2"/>
      </rPr>
      <t>Capital de nivel 1 ordinario</t>
    </r>
  </si>
  <si>
    <r>
      <rPr>
        <sz val="8"/>
        <color rgb="FF404040"/>
        <rFont val="Segoe UI Symbol"/>
        <family val="2"/>
      </rPr>
      <t>Capital de Nivel 1  Adicional</t>
    </r>
  </si>
  <si>
    <r>
      <rPr>
        <sz val="8"/>
        <color rgb="FF404040"/>
        <rFont val="Segoe UI Symbol"/>
        <family val="2"/>
      </rPr>
      <t>Capital de nivel 2</t>
    </r>
  </si>
  <si>
    <r>
      <rPr>
        <b/>
        <sz val="8"/>
        <color rgb="FF404040"/>
        <rFont val="Segoe UI Symbol"/>
        <family val="2"/>
      </rPr>
      <t>Normas del RRC posteriores a la transición</t>
    </r>
  </si>
  <si>
    <r>
      <rPr>
        <b/>
        <sz val="8"/>
        <color rgb="FF404040"/>
        <rFont val="Segoe UI Symbol"/>
        <family val="2"/>
      </rPr>
      <t>Admisibles a título individual/ (sub)consolidado/individual y (sub)consolidado</t>
    </r>
  </si>
  <si>
    <r>
      <rPr>
        <sz val="8"/>
        <color rgb="FF404040"/>
        <rFont val="Segoe UI Symbol"/>
        <family val="2"/>
      </rPr>
      <t>Individual y consolidado</t>
    </r>
  </si>
  <si>
    <r>
      <rPr>
        <b/>
        <sz val="8"/>
        <color rgb="FF404040"/>
        <rFont val="Segoe UI Symbol"/>
        <family val="2"/>
      </rPr>
      <t xml:space="preserve">Tipo de instrumento </t>
    </r>
  </si>
  <si>
    <r>
      <rPr>
        <sz val="8"/>
        <color rgb="FF404040"/>
        <rFont val="Segoe UI Symbol"/>
        <family val="2"/>
      </rPr>
      <t>Acciones ordinarias</t>
    </r>
  </si>
  <si>
    <r>
      <rPr>
        <sz val="8"/>
        <color rgb="FF404040"/>
        <rFont val="Segoe UI Symbol"/>
        <family val="2"/>
      </rPr>
      <t xml:space="preserve">Participaciones Preferentes eventualmente Convertibles en Acciones </t>
    </r>
  </si>
  <si>
    <r>
      <rPr>
        <sz val="8"/>
        <color rgb="FF404040"/>
        <rFont val="Segoe UI Symbol"/>
        <family val="2"/>
      </rPr>
      <t>Obligaciones subordinadas</t>
    </r>
  </si>
  <si>
    <r>
      <rPr>
        <b/>
        <sz val="8"/>
        <color rgb="FF404040"/>
        <rFont val="Segoe UI Symbol"/>
        <family val="2"/>
      </rPr>
      <t>Importe reconocido en el capital reglamentario (moneda en millones)</t>
    </r>
  </si>
  <si>
    <r>
      <rPr>
        <b/>
        <sz val="8"/>
        <color rgb="FF404040"/>
        <rFont val="Segoe UI Symbol"/>
        <family val="2"/>
      </rPr>
      <t>Importe nominal del instrumento en euros (si no se indica la moneda de emisión)</t>
    </r>
  </si>
  <si>
    <r>
      <rPr>
        <b/>
        <sz val="8"/>
        <color rgb="FF404040"/>
        <rFont val="Segoe UI Symbol"/>
        <family val="2"/>
      </rPr>
      <t>9a</t>
    </r>
  </si>
  <si>
    <r>
      <rPr>
        <b/>
        <sz val="8"/>
        <color rgb="FF404040"/>
        <rFont val="Segoe UI Symbol"/>
        <family val="2"/>
      </rPr>
      <t>Precio de emisión</t>
    </r>
  </si>
  <si>
    <r>
      <rPr>
        <sz val="8"/>
        <color rgb="FF404040"/>
        <rFont val="Segoe UI Symbol"/>
        <family val="2"/>
      </rPr>
      <t>n/p</t>
    </r>
  </si>
  <si>
    <r>
      <rPr>
        <b/>
        <sz val="8"/>
        <color rgb="FF404040"/>
        <rFont val="Segoe UI Symbol"/>
        <family val="2"/>
      </rPr>
      <t>9b</t>
    </r>
  </si>
  <si>
    <r>
      <rPr>
        <b/>
        <sz val="8"/>
        <color rgb="FF404040"/>
        <rFont val="Segoe UI Symbol"/>
        <family val="2"/>
      </rPr>
      <t>Precio de reembolso</t>
    </r>
  </si>
  <si>
    <r>
      <rPr>
        <b/>
        <sz val="8"/>
        <color rgb="FF404040"/>
        <rFont val="Segoe UI Symbol"/>
        <family val="2"/>
      </rPr>
      <t>Clasificación contable</t>
    </r>
  </si>
  <si>
    <r>
      <rPr>
        <sz val="8"/>
        <color rgb="FF404040"/>
        <rFont val="Segoe UI Symbol"/>
        <family val="2"/>
      </rPr>
      <t>Patrimonio neto</t>
    </r>
  </si>
  <si>
    <r>
      <rPr>
        <sz val="8"/>
        <color rgb="FF404040"/>
        <rFont val="Segoe UI Symbol"/>
        <family val="2"/>
      </rPr>
      <t xml:space="preserve">Instrumento financiero compuesto </t>
    </r>
  </si>
  <si>
    <r>
      <rPr>
        <sz val="8"/>
        <color rgb="FF404040"/>
        <rFont val="Segoe UI Symbol"/>
        <family val="2"/>
      </rPr>
      <t>Pasivo  - coste amortizado</t>
    </r>
  </si>
  <si>
    <r>
      <rPr>
        <b/>
        <sz val="8"/>
        <color rgb="FF404040"/>
        <rFont val="Segoe UI Symbol"/>
        <family val="2"/>
      </rPr>
      <t>Fecha de emisión inicial</t>
    </r>
  </si>
  <si>
    <r>
      <rPr>
        <sz val="8"/>
        <color rgb="FF404040"/>
        <rFont val="Segoe UI Symbol"/>
        <family val="2"/>
      </rPr>
      <t>13/06/2017</t>
    </r>
  </si>
  <si>
    <r>
      <rPr>
        <sz val="8"/>
        <color rgb="FF404040"/>
        <rFont val="Segoe UI Symbol"/>
        <family val="2"/>
      </rPr>
      <t>23/03/2018</t>
    </r>
  </si>
  <si>
    <t>9/10/2020</t>
  </si>
  <si>
    <r>
      <rPr>
        <sz val="8"/>
        <color rgb="FF404040"/>
        <rFont val="Segoe UI Symbol"/>
        <family val="2"/>
      </rPr>
      <t>31/12/1990</t>
    </r>
  </si>
  <si>
    <r>
      <rPr>
        <sz val="8"/>
        <color rgb="FF404040"/>
        <rFont val="Segoe UI Symbol"/>
        <family val="2"/>
      </rPr>
      <t>29/06/1994</t>
    </r>
  </si>
  <si>
    <r>
      <rPr>
        <sz val="8"/>
        <color rgb="FF404040"/>
        <rFont val="Segoe UI Symbol"/>
        <family val="2"/>
      </rPr>
      <t>15/02/2017</t>
    </r>
  </si>
  <si>
    <r>
      <rPr>
        <sz val="8"/>
        <color rgb="FF404040"/>
        <rFont val="Segoe UI Symbol"/>
        <family val="2"/>
      </rPr>
      <t>7/07/2017</t>
    </r>
  </si>
  <si>
    <r>
      <rPr>
        <sz val="8"/>
        <color rgb="FF404040"/>
        <rFont val="Segoe UI Symbol"/>
        <family val="2"/>
      </rPr>
      <t>14/07/2017</t>
    </r>
  </si>
  <si>
    <r>
      <rPr>
        <sz val="8"/>
        <color rgb="FF404040"/>
        <rFont val="Segoe UI Symbol"/>
        <family val="2"/>
      </rPr>
      <t>17/04/2018</t>
    </r>
  </si>
  <si>
    <r>
      <rPr>
        <b/>
        <sz val="8"/>
        <color rgb="FF404040"/>
        <rFont val="Segoe UI Symbol"/>
        <family val="2"/>
      </rPr>
      <t>Perpetuos o con vencimiento establecido</t>
    </r>
  </si>
  <si>
    <r>
      <rPr>
        <sz val="8"/>
        <color rgb="FF404040"/>
        <rFont val="Segoe UI Symbol"/>
        <family val="2"/>
      </rPr>
      <t>Perpetua</t>
    </r>
  </si>
  <si>
    <r>
      <rPr>
        <sz val="8"/>
        <color rgb="FF404040"/>
        <rFont val="Segoe UI Symbol"/>
        <family val="2"/>
      </rPr>
      <t>Perpetuo</t>
    </r>
  </si>
  <si>
    <r>
      <rPr>
        <sz val="8"/>
        <color rgb="FF404040"/>
        <rFont val="Segoe UI Symbol"/>
        <family val="2"/>
      </rPr>
      <t>Vencimiento determinado</t>
    </r>
  </si>
  <si>
    <r>
      <rPr>
        <b/>
        <sz val="8"/>
        <color rgb="FF404040"/>
        <rFont val="Segoe UI Symbol"/>
        <family val="2"/>
      </rPr>
      <t>Fecha de vencimiento inicial</t>
    </r>
  </si>
  <si>
    <r>
      <rPr>
        <sz val="8"/>
        <color rgb="FF404040"/>
        <rFont val="Segoe UI Symbol"/>
        <family val="2"/>
      </rPr>
      <t>Sin vencimiento</t>
    </r>
  </si>
  <si>
    <r>
      <rPr>
        <sz val="8"/>
        <color rgb="FF404040"/>
        <rFont val="Segoe UI Symbol"/>
        <family val="2"/>
      </rPr>
      <t>24/06/2093</t>
    </r>
  </si>
  <si>
    <r>
      <rPr>
        <sz val="8"/>
        <color rgb="FF404040"/>
        <rFont val="Segoe UI Symbol"/>
        <family val="2"/>
      </rPr>
      <t>15/02/2027</t>
    </r>
  </si>
  <si>
    <r>
      <rPr>
        <sz val="8"/>
        <color rgb="FF404040"/>
        <rFont val="Segoe UI Symbol"/>
        <family val="2"/>
      </rPr>
      <t>07/07/2042</t>
    </r>
  </si>
  <si>
    <r>
      <rPr>
        <sz val="8"/>
        <color rgb="FF404040"/>
        <rFont val="Segoe UI Symbol"/>
        <family val="2"/>
      </rPr>
      <t>14/07/2028</t>
    </r>
  </si>
  <si>
    <r>
      <rPr>
        <sz val="8"/>
        <color rgb="FF404040"/>
        <rFont val="Segoe UI Symbol"/>
        <family val="2"/>
      </rPr>
      <t>17/04/2030</t>
    </r>
  </si>
  <si>
    <r>
      <rPr>
        <b/>
        <sz val="8"/>
        <color rgb="FF404040"/>
        <rFont val="Segoe UI Symbol"/>
        <family val="2"/>
      </rPr>
      <t>Opción de compra del emisor sujeta a la aprobación previa de las autor. de supervisión</t>
    </r>
  </si>
  <si>
    <r>
      <rPr>
        <sz val="8"/>
        <color rgb="FF404040"/>
        <rFont val="Segoe UI Symbol"/>
        <family val="2"/>
      </rPr>
      <t>No</t>
    </r>
  </si>
  <si>
    <r>
      <rPr>
        <sz val="8"/>
        <color rgb="FF404040"/>
        <rFont val="Segoe UI Symbol"/>
        <family val="2"/>
      </rPr>
      <t>Sí</t>
    </r>
  </si>
  <si>
    <r>
      <rPr>
        <b/>
        <sz val="8"/>
        <color rgb="FF404040"/>
        <rFont val="Segoe UI Symbol"/>
        <family val="2"/>
      </rPr>
      <t>Fecha opcional de ejercicio de la opción de compra, fechas de ejercicio contingentes e importe a reembolsar</t>
    </r>
  </si>
  <si>
    <r>
      <rPr>
        <sz val="8"/>
        <color rgb="FF404040"/>
        <rFont val="Segoe UI Symbol"/>
        <family val="2"/>
      </rPr>
      <t>13/6/2024 y trimestralmente desde entonces, a elección del Emisor. Adicionalmente, por razones fiscales o por un evento de capital (condiciones 7.3 y 7.4). Siempre previo consentimiento del supervisor y por la totalidad de la emisión</t>
    </r>
  </si>
  <si>
    <r>
      <rPr>
        <sz val="8"/>
        <color rgb="FF404040"/>
        <rFont val="Segoe UI Symbol"/>
        <family val="2"/>
      </rPr>
      <t>23/3/2026 y trimestralmente desde entonces, a elección del Emisor. Adicionalmente, por razones fiscales o por un evento de capital (condiciones 7.3 y 7.4). Siempre previo consentimiento del supervisor y por la totalidad de la emisión</t>
    </r>
  </si>
  <si>
    <r>
      <rPr>
        <sz val="8"/>
        <color rgb="FF404040"/>
        <rFont val="Segoe UI Symbol"/>
        <family val="2"/>
      </rPr>
      <t>Desde el 09/10/2027 hasta el 9/4/2028 y trimestralmente desde entonces, a elección del Emisor. Adicionalmente, por razones fiscales o por un evento de capital (condiciones 7.3 y 7.4). Siempre previo consentimiento del supervisor y por la totalidad de la emisión</t>
    </r>
  </si>
  <si>
    <r>
      <rPr>
        <sz val="8"/>
        <color rgb="FF404040"/>
        <rFont val="Segoe UI Symbol"/>
        <family val="2"/>
      </rPr>
      <t>15/2/2022 (una vez), a elección del Emisor. Adicionalmente, por razones fiscales o por un evento de capital (condiciones 6.2 y 6.4). Siempre previo consentimiento del supervisor y por la totalidad de la emisión</t>
    </r>
  </si>
  <si>
    <r>
      <rPr>
        <sz val="8"/>
        <color rgb="FF404040"/>
        <rFont val="Segoe UI Symbol"/>
        <family val="2"/>
      </rPr>
      <t>7/7/2037 y anualmente desde esa fecha, a elección del Emisor. Adicionalmente por razones fiscales o por un evento de capital. Siempre previo consentimiento del supervisor y por la totalidad de la emisión</t>
    </r>
  </si>
  <si>
    <r>
      <rPr>
        <sz val="8"/>
        <color rgb="FF404040"/>
        <rFont val="Segoe UI Symbol"/>
        <family val="2"/>
      </rPr>
      <t>14/7/2023 (una vez), a elección del Emisor. Adicionalmente, por razones fiscales o por un evento de capital (condiciones 6.2 y 6.4). Siempre previo consentimiento del supervisor y por la totalidad de la emisión</t>
    </r>
  </si>
  <si>
    <r>
      <rPr>
        <sz val="8"/>
        <color rgb="FF404040"/>
        <rFont val="Segoe UI Symbol"/>
        <family val="2"/>
      </rPr>
      <t>17/4/2025 (una vez), a elección del Emisor. Adicionalmente, por razones fiscales o por un evento de capital (condiciones 6.2 y 6.4). Siempre previo consentimiento del supervisor y por la totalidad de la emisión</t>
    </r>
  </si>
  <si>
    <r>
      <rPr>
        <b/>
        <sz val="8"/>
        <color rgb="FF404040"/>
        <rFont val="Segoe UI Symbol"/>
        <family val="2"/>
      </rPr>
      <t>Fechas de ejercicio posteriores, si procede</t>
    </r>
  </si>
  <si>
    <r>
      <rPr>
        <sz val="8"/>
        <color rgb="FF404040"/>
        <rFont val="Segoe UI Symbol"/>
        <family val="2"/>
      </rPr>
      <t>Trimestralmente</t>
    </r>
  </si>
  <si>
    <r>
      <rPr>
        <sz val="8"/>
        <color rgb="FF404040"/>
        <rFont val="Segoe UI Symbol"/>
        <family val="2"/>
      </rPr>
      <t>Anualmente</t>
    </r>
  </si>
  <si>
    <r>
      <rPr>
        <b/>
        <sz val="8"/>
        <color rgb="FF404040"/>
        <rFont val="Segoe UI Symbol"/>
        <family val="2"/>
      </rPr>
      <t>Dividendo o cupón fijo o variable</t>
    </r>
  </si>
  <si>
    <r>
      <rPr>
        <sz val="8"/>
        <color rgb="FF404040"/>
        <rFont val="Segoe UI Symbol"/>
        <family val="2"/>
      </rPr>
      <t>Variable</t>
    </r>
  </si>
  <si>
    <r>
      <rPr>
        <sz val="8"/>
        <color rgb="FF404040"/>
        <rFont val="Segoe UI Symbol"/>
        <family val="2"/>
      </rPr>
      <t xml:space="preserve">Variable </t>
    </r>
  </si>
  <si>
    <r>
      <rPr>
        <sz val="8"/>
        <color rgb="FF404040"/>
        <rFont val="Segoe UI Symbol"/>
        <family val="2"/>
      </rPr>
      <t>Fijo</t>
    </r>
  </si>
  <si>
    <r>
      <rPr>
        <b/>
        <sz val="8"/>
        <color rgb="FF404040"/>
        <rFont val="Segoe UI Symbol"/>
        <family val="2"/>
      </rPr>
      <t>Tipo de interés del cupón y cualquier índice conexo</t>
    </r>
  </si>
  <si>
    <t>6,75% hasta 14/11/2024 en que se actualiza a mid-swap a 5 años + 649,8 pbs y después cada 5 años desde esa fecha</t>
  </si>
  <si>
    <t>5,25% hasta 23/3/2026 en que se actualiza a mid-swap a 5 años + 450,4 pbs y después cada 5 años desde esa fecha</t>
  </si>
  <si>
    <t>5,875% hasta 09/04/2028 en que se actualiza a mid-swap a 5 años + 634,6 pbs y después cada 5 años desde esa fecha</t>
  </si>
  <si>
    <r>
      <rPr>
        <sz val="8"/>
        <color rgb="FF404040"/>
        <rFont val="Segoe UI Symbol"/>
        <family val="2"/>
      </rPr>
      <t>0 por ciento</t>
    </r>
  </si>
  <si>
    <t xml:space="preserve">3,506% hasta 15/2/2022 en que se actualiza a mid-swap a 5 años + 335 pbs </t>
  </si>
  <si>
    <t xml:space="preserve">4,000% hasta 7/7/2037 en que se actualiza a mid-swap a 5 años + 272 pbs </t>
  </si>
  <si>
    <t xml:space="preserve">2,755% hasta 14/7/2023 en que se actualiza a mid-swap a 5 años + 235 pbs </t>
  </si>
  <si>
    <t xml:space="preserve">2,250% hasta 23/3/2025 en que se actualiza a mid-swap a 5 años + 168 pbs </t>
  </si>
  <si>
    <r>
      <rPr>
        <b/>
        <sz val="8"/>
        <color rgb="FF404040"/>
        <rFont val="Segoe UI Symbol"/>
        <family val="2"/>
      </rPr>
      <t>Existencia de limitaciones al pago de dividendos</t>
    </r>
  </si>
  <si>
    <r>
      <rPr>
        <b/>
        <sz val="8"/>
        <color rgb="FF404040"/>
        <rFont val="Segoe UI Symbol"/>
        <family val="2"/>
      </rPr>
      <t>20a</t>
    </r>
  </si>
  <si>
    <r>
      <rPr>
        <b/>
        <sz val="8"/>
        <color rgb="FF404040"/>
        <rFont val="Segoe UI Symbol"/>
        <family val="2"/>
      </rPr>
      <t>Plenamente discrecional, parcialmente discrecional u obligatorio (calendario)</t>
    </r>
  </si>
  <si>
    <r>
      <rPr>
        <sz val="8"/>
        <color rgb="FF404040"/>
        <rFont val="Segoe UI Symbol"/>
        <family val="2"/>
      </rPr>
      <t>Plenamente discrecional</t>
    </r>
  </si>
  <si>
    <r>
      <rPr>
        <sz val="8"/>
        <color rgb="FF404040"/>
        <rFont val="Segoe UI Symbol"/>
        <family val="2"/>
      </rPr>
      <t>Obligatorio</t>
    </r>
  </si>
  <si>
    <r>
      <rPr>
        <b/>
        <sz val="8"/>
        <color rgb="FF404040"/>
        <rFont val="Segoe UI Symbol"/>
        <family val="2"/>
      </rPr>
      <t>20b</t>
    </r>
  </si>
  <si>
    <r>
      <rPr>
        <b/>
        <sz val="8"/>
        <color rgb="FF404040"/>
        <rFont val="Segoe UI Symbol"/>
        <family val="2"/>
      </rPr>
      <t>Plenamente discrecional, parcialmente discrecional u obligatorio (importe)</t>
    </r>
  </si>
  <si>
    <r>
      <rPr>
        <b/>
        <sz val="8"/>
        <color rgb="FF404040"/>
        <rFont val="Segoe UI Symbol"/>
        <family val="2"/>
      </rPr>
      <t>Existencia de un incremento del cupón u otros incentivos al reembolso</t>
    </r>
  </si>
  <si>
    <r>
      <rPr>
        <b/>
        <sz val="8"/>
        <color rgb="FF404040"/>
        <rFont val="Segoe UI Symbol"/>
        <family val="2"/>
      </rPr>
      <t>Acumulativo o No acumulativo</t>
    </r>
  </si>
  <si>
    <r>
      <rPr>
        <sz val="8"/>
        <color rgb="FF404040"/>
        <rFont val="Segoe UI Symbol"/>
        <family val="2"/>
      </rPr>
      <t>No acumulativo</t>
    </r>
  </si>
  <si>
    <r>
      <rPr>
        <sz val="8"/>
        <color rgb="FF404040"/>
        <rFont val="Segoe UI Symbol"/>
        <family val="2"/>
      </rPr>
      <t>Acumulativo</t>
    </r>
  </si>
  <si>
    <r>
      <rPr>
        <b/>
        <sz val="8"/>
        <color rgb="FF404040"/>
        <rFont val="Segoe UI Symbol"/>
        <family val="2"/>
      </rPr>
      <t>Convertible o No convertible</t>
    </r>
  </si>
  <si>
    <r>
      <rPr>
        <sz val="8"/>
        <color rgb="FF404040"/>
        <rFont val="Segoe UI Symbol"/>
        <family val="2"/>
      </rPr>
      <t>Convertible</t>
    </r>
  </si>
  <si>
    <r>
      <rPr>
        <sz val="8"/>
        <color rgb="FF404040"/>
        <rFont val="Segoe UI Symbol"/>
        <family val="2"/>
      </rPr>
      <t>No Convertible</t>
    </r>
  </si>
  <si>
    <r>
      <rPr>
        <b/>
        <sz val="8"/>
        <color rgb="FF404040"/>
        <rFont val="Segoe UI Symbol"/>
        <family val="2"/>
      </rPr>
      <t>Si son convertibles, factor (es) que desencadenan la conversión</t>
    </r>
  </si>
  <si>
    <t>Este instrumento se convierte en acciones ordinarias cuando el Capital de Nivel 1 Ordinario cae por debajo de 5,125% en nivel consolidado o individual_x000D_
consolidado</t>
  </si>
  <si>
    <t>Este instrumento se convierte en acciones ordinarias cuando el Capital de Nivel 1 Ordinario cae por debajo de 5,125% en nivel consolidado o individual_x000D_
_x000D_
consolidado</t>
  </si>
  <si>
    <r>
      <rPr>
        <b/>
        <sz val="8"/>
        <color rgb="FF404040"/>
        <rFont val="Segoe UI Symbol"/>
        <family val="2"/>
      </rPr>
      <t>Si son convertibles, total o parcialmente</t>
    </r>
  </si>
  <si>
    <r>
      <rPr>
        <sz val="8"/>
        <color rgb="FF404040"/>
        <rFont val="Segoe UI Symbol"/>
        <family val="2"/>
      </rPr>
      <t>Siempre totalmente</t>
    </r>
  </si>
  <si>
    <r>
      <rPr>
        <b/>
        <sz val="8"/>
        <color rgb="FF404040"/>
        <rFont val="Segoe UI Symbol"/>
        <family val="2"/>
      </rPr>
      <t>Si son convertibles, tipo de conversión aplicable</t>
    </r>
  </si>
  <si>
    <r>
      <rPr>
        <sz val="8"/>
        <color rgb="FF404040"/>
        <rFont val="Segoe UI Symbol"/>
        <family val="2"/>
      </rPr>
      <t>El mayor de: i) el Precio de Mercado de las acciones (con un mínimo de su valor nominal)  en el momento de la conversión; ii) el Floor Price de €2,803</t>
    </r>
  </si>
  <si>
    <r>
      <rPr>
        <sz val="8"/>
        <color rgb="FF404040"/>
        <rFont val="Segoe UI Symbol"/>
        <family val="2"/>
      </rPr>
      <t>El mayor de: i) el Precio de Mercado de las acciones (con un mínimo de su valor nominal)  en el momento de la conversión; ii) el Floor Price de €2,583</t>
    </r>
  </si>
  <si>
    <r>
      <rPr>
        <sz val="8"/>
        <color rgb="FF404040"/>
        <rFont val="Segoe UI Symbol"/>
        <family val="2"/>
      </rPr>
      <t>El mayor de: i) el Precio de Mercado de las acciones (con un mínimo de su valor nominal)  en el momento de la conversión; ii) el Floor Price de €1,209</t>
    </r>
  </si>
  <si>
    <r>
      <rPr>
        <b/>
        <sz val="8"/>
        <color rgb="FF404040"/>
        <rFont val="Segoe UI Symbol"/>
        <family val="2"/>
      </rPr>
      <t>Si son convertibles, conversión obligatoria u opcional</t>
    </r>
  </si>
  <si>
    <r>
      <rPr>
        <sz val="8"/>
        <color rgb="FF404040"/>
        <rFont val="Segoe UI Symbol"/>
        <family val="2"/>
      </rPr>
      <t>Obligatoria</t>
    </r>
  </si>
  <si>
    <r>
      <rPr>
        <b/>
        <sz val="8"/>
        <color rgb="FF404040"/>
        <rFont val="Segoe UI Symbol"/>
        <family val="2"/>
      </rPr>
      <t>Si son convertibles, especifíquese el tipo de instrumento en que se pueden convertir</t>
    </r>
  </si>
  <si>
    <r>
      <rPr>
        <b/>
        <sz val="8"/>
        <color rgb="FF404040"/>
        <rFont val="Segoe UI Symbol"/>
        <family val="2"/>
      </rPr>
      <t>Si son convertibles, especifíquese el emisor del instrum. en que se convierte</t>
    </r>
  </si>
  <si>
    <r>
      <rPr>
        <b/>
        <sz val="8"/>
        <color rgb="FF404040"/>
        <rFont val="Segoe UI Symbol"/>
        <family val="2"/>
      </rPr>
      <t>Características de la depreciación</t>
    </r>
  </si>
  <si>
    <r>
      <rPr>
        <b/>
        <sz val="8"/>
        <color rgb="FF404040"/>
        <rFont val="Segoe UI Symbol"/>
        <family val="2"/>
      </rPr>
      <t>En caso de depreciación, factor (es) que la desencadenan</t>
    </r>
  </si>
  <si>
    <r>
      <rPr>
        <b/>
        <sz val="8"/>
        <color rgb="FF404040"/>
        <rFont val="Segoe UI Symbol"/>
        <family val="2"/>
      </rPr>
      <t>En caso de depreciación, total o parcial</t>
    </r>
  </si>
  <si>
    <r>
      <rPr>
        <b/>
        <sz val="8"/>
        <color rgb="FF404040"/>
        <rFont val="Segoe UI Symbol"/>
        <family val="2"/>
      </rPr>
      <t>En caso de depreciación, permanente o temporal</t>
    </r>
  </si>
  <si>
    <r>
      <rPr>
        <b/>
        <sz val="8"/>
        <color rgb="FF404040"/>
        <rFont val="Segoe UI Symbol"/>
        <family val="2"/>
      </rPr>
      <t>Si la depreciación es provisional, descripción del mecanismo de apreciación</t>
    </r>
  </si>
  <si>
    <r>
      <rPr>
        <b/>
        <sz val="8"/>
        <color rgb="FF404040"/>
        <rFont val="Segoe UI Symbol"/>
        <family val="2"/>
      </rPr>
      <t>Posición en la jerarquía de subordinación en la liquidación (especifíquese el tipo de instrumento de rango inmediatamente superior)</t>
    </r>
  </si>
  <si>
    <r>
      <rPr>
        <sz val="8"/>
        <color rgb="FF404040"/>
        <rFont val="Segoe UI Symbol"/>
        <family val="2"/>
      </rPr>
      <t>No tienen subordinación</t>
    </r>
  </si>
  <si>
    <r>
      <rPr>
        <sz val="8"/>
        <color rgb="FF404040"/>
        <rFont val="Segoe UI Symbol"/>
        <family val="2"/>
      </rPr>
      <t>Tras los instrumentos de capital de Nivel 2</t>
    </r>
    <r>
      <rPr>
        <sz val="8"/>
        <color theme="1" tint="0.249977111117893"/>
        <rFont val="Segoe UI Symbol"/>
        <family val="2"/>
      </rPr>
      <t xml:space="preserve">_x000D_
</t>
    </r>
  </si>
  <si>
    <r>
      <rPr>
        <sz val="8"/>
        <color rgb="FF404040"/>
        <rFont val="Segoe UI Symbol"/>
        <family val="2"/>
      </rPr>
      <t>Tras los instrumentos de capital de Nivel 2</t>
    </r>
    <r>
      <rPr>
        <sz val="8"/>
        <color theme="1" tint="0.249977111117893"/>
        <rFont val="Segoe UI Symbol"/>
        <family val="2"/>
      </rPr>
      <t xml:space="preserve">_x000D_
_x000D_
</t>
    </r>
  </si>
  <si>
    <r>
      <rPr>
        <sz val="8"/>
        <color rgb="FF404040"/>
        <rFont val="Segoe UI Symbol"/>
        <family val="2"/>
      </rPr>
      <t>Tras los acreedores ordinarios</t>
    </r>
  </si>
  <si>
    <r>
      <rPr>
        <b/>
        <sz val="8"/>
        <color rgb="FF404040"/>
        <rFont val="Segoe UI Symbol"/>
        <family val="2"/>
      </rPr>
      <t>Características No conformes tras la transición</t>
    </r>
  </si>
  <si>
    <r>
      <rPr>
        <sz val="8"/>
        <color rgb="FF404040"/>
        <rFont val="Segoe UI Symbol"/>
        <family val="2"/>
      </rPr>
      <t xml:space="preserve">No </t>
    </r>
  </si>
  <si>
    <r>
      <rPr>
        <b/>
        <sz val="8"/>
        <color rgb="FF404040"/>
        <rFont val="Segoe UI Symbol"/>
        <family val="2"/>
      </rPr>
      <t>En caso afirmativo, especifíquense las características No conformes</t>
    </r>
  </si>
  <si>
    <r>
      <rPr>
        <b/>
        <sz val="8"/>
        <color rgb="FF404040"/>
        <rFont val="Segoe UI Symbol"/>
        <family val="2"/>
      </rPr>
      <t>Folleto de emisión</t>
    </r>
  </si>
  <si>
    <r>
      <rPr>
        <sz val="8"/>
        <color rgb="FF404040"/>
        <rFont val="Segoe UI Symbol"/>
        <family val="2"/>
      </rPr>
      <t>http://cnmv.es/Portal/Consultas/Folletos/FolletosAdmision.aspx?isin=ES0840609004</t>
    </r>
  </si>
  <si>
    <r>
      <rPr>
        <sz val="8"/>
        <color rgb="FF404040"/>
        <rFont val="Segoe UI Symbol"/>
        <family val="2"/>
      </rPr>
      <t>https://www.cnmv.es/Portal/Consultas/Folletos/FolletosAdmision.aspx?isin=ES0840609012</t>
    </r>
  </si>
  <si>
    <r>
      <rPr>
        <sz val="8"/>
        <color rgb="FF404040"/>
        <rFont val="Segoe UI Symbol"/>
        <family val="2"/>
      </rPr>
      <t>https://www.cnmv.es/Portal/Consultas/Folletos/FolletosAdmision.aspx?isin=ES0840609020</t>
    </r>
  </si>
  <si>
    <t>http://www.ise.ie/debt_documents/Final%20Terms_4d3676fe-d968-4977-a14b-4e107812d270.PDF</t>
  </si>
  <si>
    <r>
      <rPr>
        <sz val="8"/>
        <color rgb="FF404040"/>
        <rFont val="Segoe UI Symbol"/>
        <family val="2"/>
      </rPr>
      <t>http://www.cnmv.es/Portal/Consultas/Folletos/FolletosAdmision.aspx?isin=ES0240609133</t>
    </r>
  </si>
  <si>
    <t>http://www.ise.ie/debt_documents/Final%20Terms_e17de6d1-419c-4367-ba57-302c9de7d9df.PDF</t>
  </si>
  <si>
    <r>
      <rPr>
        <sz val="8"/>
        <color rgb="FF404040"/>
        <rFont val="Segoe UI Symbol"/>
        <family val="2"/>
      </rPr>
      <t>http://www.ise.ie/Market-Data-Announcements/Debt/Individual-Debt-Instrument-Data/ShowSecTranche/?trancheID=139566&amp;refNo=4922</t>
    </r>
  </si>
  <si>
    <r>
      <rPr>
        <b/>
        <sz val="10"/>
        <color rgb="FFFFFFFF"/>
        <rFont val="Arial"/>
        <family val="2"/>
      </rPr>
      <t>CASTELLANO</t>
    </r>
  </si>
  <si>
    <r>
      <rPr>
        <sz val="7"/>
        <color rgb="FF000000"/>
        <rFont val="Segoe UI Symbol"/>
        <family val="2"/>
      </rPr>
      <t>Importes en millones de euros</t>
    </r>
  </si>
  <si>
    <r>
      <rPr>
        <b/>
        <sz val="8"/>
        <color rgb="FFFFFFFF"/>
        <rFont val="Segoe UI Symbol"/>
        <family val="2"/>
      </rPr>
      <t>Resumen de la conciliación de los activos contables y las exposiciones a correspondientes a la ratio de apalancamiento</t>
    </r>
  </si>
  <si>
    <r>
      <rPr>
        <sz val="8"/>
        <color rgb="FF404040"/>
        <rFont val="Segoe UI Symbol"/>
        <family val="2"/>
      </rPr>
      <t>Activos totales según estados financieros publicados</t>
    </r>
  </si>
  <si>
    <r>
      <rPr>
        <sz val="8"/>
        <color rgb="FF404040"/>
        <rFont val="Segoe UI Symbol"/>
        <family val="2"/>
      </rPr>
      <t>Ajustes por entes que se consolidan a efectos contables, pero quedan fuera del ámbito de consolidación reguladora</t>
    </r>
  </si>
  <si>
    <r>
      <rPr>
        <sz val="8"/>
        <color rgb="FF404040"/>
        <rFont val="Segoe UI Symbol"/>
        <family val="2"/>
      </rPr>
      <t>(Ajustes por activos fiduciarios reconocidos en el balance conforme al marco contable operativo, pero excluidos de la medida de la exposición del coeficiente de apalancamiento)</t>
    </r>
  </si>
  <si>
    <r>
      <rPr>
        <sz val="8"/>
        <color rgb="FF404040"/>
        <rFont val="Segoe UI Symbol"/>
        <family val="2"/>
      </rPr>
      <t>Ajustes por instrumentos financieros derivados</t>
    </r>
  </si>
  <si>
    <r>
      <rPr>
        <sz val="8"/>
        <color rgb="FF404040"/>
        <rFont val="Segoe UI Symbol"/>
        <family val="2"/>
      </rPr>
      <t>Ajuste por operaciones de financiación de valores (SFT)</t>
    </r>
  </si>
  <si>
    <r>
      <rPr>
        <sz val="8"/>
        <color rgb="FF404040"/>
        <rFont val="Segoe UI Symbol"/>
        <family val="2"/>
      </rPr>
      <t xml:space="preserve">Ajustes por partidas fuera de balance (es decir, conversión de las partidas fuera de balance a equivalentes crediticios) </t>
    </r>
  </si>
  <si>
    <r>
      <rPr>
        <sz val="8"/>
        <color rgb="FF404040"/>
        <rFont val="Segoe UI Symbol"/>
        <family val="2"/>
      </rPr>
      <t>6a</t>
    </r>
  </si>
  <si>
    <r>
      <rPr>
        <sz val="8"/>
        <color rgb="FF404040"/>
        <rFont val="Segoe UI Symbol"/>
        <family val="2"/>
      </rPr>
      <t>(Ajustes por exposiciones intragrupo excluídas de la exposición del ratio de apalacamiento)</t>
    </r>
  </si>
  <si>
    <r>
      <rPr>
        <sz val="8"/>
        <color rgb="FF404040"/>
        <rFont val="Segoe UI Symbol"/>
        <family val="2"/>
      </rPr>
      <t>6b</t>
    </r>
  </si>
  <si>
    <r>
      <rPr>
        <sz val="8"/>
        <color rgb="FF404040"/>
        <rFont val="Segoe UI Symbol"/>
        <family val="2"/>
      </rPr>
      <t>(Ajustes por exposiciones excluídas de la exposición del ratio de apalacamiento)</t>
    </r>
  </si>
  <si>
    <r>
      <rPr>
        <sz val="8"/>
        <color rgb="FF404040"/>
        <rFont val="Segoe UI Symbol"/>
        <family val="2"/>
      </rPr>
      <t>Otros ajustes</t>
    </r>
  </si>
  <si>
    <r>
      <rPr>
        <b/>
        <sz val="8"/>
        <color rgb="FF404040"/>
        <rFont val="Segoe UI Symbol"/>
        <family val="2"/>
      </rPr>
      <t>Exposición total del ratio de apalancamiento</t>
    </r>
  </si>
  <si>
    <r>
      <rPr>
        <b/>
        <sz val="8"/>
        <color rgb="FFFFFFFF"/>
        <rFont val="Segoe UI Symbol"/>
        <family val="2"/>
      </rPr>
      <t>Exposiciones dentro de balance (excluidos los derivados y las SFT)</t>
    </r>
  </si>
  <si>
    <r>
      <rPr>
        <sz val="8"/>
        <color rgb="FF404040"/>
        <rFont val="Segoe UI Symbol"/>
        <family val="2"/>
      </rPr>
      <t>Partidas dentro del balance (excluidos derivados, SFT y activos fiduciarios, pero incluidas garantias reales)</t>
    </r>
  </si>
  <si>
    <r>
      <rPr>
        <sz val="8"/>
        <color rgb="FF404040"/>
        <rFont val="Segoe UI Symbol"/>
        <family val="2"/>
      </rPr>
      <t>(Importes de activos deducidos para determinar el capital de nivel 1)</t>
    </r>
  </si>
  <si>
    <r>
      <rPr>
        <b/>
        <sz val="8"/>
        <color rgb="FF404040"/>
        <rFont val="Segoe UI Symbol"/>
        <family val="2"/>
      </rPr>
      <t xml:space="preserve">Exposiciones totales dentro del balance (excluidos derivados, SFT y activos fiduciarios) </t>
    </r>
  </si>
  <si>
    <r>
      <rPr>
        <b/>
        <sz val="8"/>
        <color rgb="FFFFFFFF"/>
        <rFont val="Segoe UI Symbol"/>
        <family val="2"/>
      </rPr>
      <t>Exposiciones en derivados</t>
    </r>
  </si>
  <si>
    <r>
      <rPr>
        <sz val="8"/>
        <color rgb="FF404040"/>
        <rFont val="Segoe UI Symbol"/>
        <family val="2"/>
      </rPr>
      <t>Coste de reposición asociado a todas las operaciones con derivados (es decir, neto del margen de variación en efectivo admisible)</t>
    </r>
  </si>
  <si>
    <r>
      <rPr>
        <sz val="8"/>
        <color rgb="FF404040"/>
        <rFont val="Segoe UI Symbol"/>
        <family val="2"/>
      </rPr>
      <t>Importe de la adición por la exposición futura potencial asociada a todas las operaciones con derivados (valoración a precios de mercado)</t>
    </r>
  </si>
  <si>
    <r>
      <rPr>
        <sz val="8"/>
        <color rgb="FF404040"/>
        <rFont val="Segoe UI Symbol"/>
        <family val="2"/>
      </rPr>
      <t>5b</t>
    </r>
  </si>
  <si>
    <r>
      <rPr>
        <sz val="8"/>
        <color rgb="FF404040"/>
        <rFont val="Segoe UI Symbol"/>
        <family val="2"/>
      </rPr>
      <t>Exposición determinada según el método de la exposición original</t>
    </r>
  </si>
  <si>
    <r>
      <rPr>
        <sz val="8"/>
        <color rgb="FF404040"/>
        <rFont val="Segoe UI Symbol"/>
        <family val="2"/>
      </rPr>
      <t>Garantias reales aportadas en conexión con derivados cuando se deduzcan de los activos del balance conforme al marco contable aplicable</t>
    </r>
  </si>
  <si>
    <r>
      <rPr>
        <sz val="8"/>
        <color rgb="FF404040"/>
        <rFont val="Segoe UI Symbol"/>
        <family val="2"/>
      </rPr>
      <t>(Deducciones de activos pendientes de cobro por el margen de variación en efectivo aportado en operaciones con derivados)</t>
    </r>
  </si>
  <si>
    <r>
      <rPr>
        <sz val="8"/>
        <color rgb="FF404040"/>
        <rFont val="Segoe UI Symbol"/>
        <family val="2"/>
      </rPr>
      <t>(Componente ECC excluido de exposiciones de negociación compensadas por el cliente)</t>
    </r>
  </si>
  <si>
    <r>
      <rPr>
        <sz val="8"/>
        <color rgb="FF404040"/>
        <rFont val="Segoe UI Symbol"/>
        <family val="2"/>
      </rPr>
      <t>Importe nocional efectivo ajustado  de los derivados de crédito suscritos</t>
    </r>
  </si>
  <si>
    <r>
      <rPr>
        <sz val="8"/>
        <color rgb="FF404040"/>
        <rFont val="Segoe UI Symbol"/>
        <family val="2"/>
      </rPr>
      <t>(Compensaciones nocionales efectivas ajustadas y deducciones de adiciones por derivados de créditos suscritos)</t>
    </r>
  </si>
  <si>
    <r>
      <rPr>
        <b/>
        <sz val="8"/>
        <color rgb="FF404040"/>
        <rFont val="Segoe UI Symbol"/>
        <family val="2"/>
      </rPr>
      <t>Exposiciones totales a derivados</t>
    </r>
  </si>
  <si>
    <r>
      <rPr>
        <b/>
        <sz val="8"/>
        <color rgb="FFFFFFFF"/>
        <rFont val="Segoe UI Symbol"/>
        <family val="2"/>
      </rPr>
      <t>Exposiciones por operaciones de financiación con valores (SFT)</t>
    </r>
  </si>
  <si>
    <r>
      <rPr>
        <sz val="8"/>
        <color rgb="FF404040"/>
        <rFont val="Segoe UI Symbol"/>
        <family val="2"/>
      </rPr>
      <t>Activos SFT brutos (sin reconocimiento de compensación), tras ajustes por operaciones contables de venta</t>
    </r>
  </si>
  <si>
    <r>
      <rPr>
        <sz val="8"/>
        <color rgb="FF404040"/>
        <rFont val="Segoe UI Symbol"/>
        <family val="2"/>
      </rPr>
      <t>(Importes netos del efectivo por pagar y del efectivo por cobrar en activos SFT brutos)</t>
    </r>
  </si>
  <si>
    <r>
      <rPr>
        <sz val="8"/>
        <color rgb="FF404040"/>
        <rFont val="Segoe UI Symbol"/>
        <family val="2"/>
      </rPr>
      <t>Exposición al riesgo de crédito por contraparte por activos SFT</t>
    </r>
  </si>
  <si>
    <r>
      <rPr>
        <sz val="8"/>
        <color rgb="FF404040"/>
        <rFont val="Segoe UI Symbol"/>
        <family val="2"/>
      </rPr>
      <t>14a</t>
    </r>
  </si>
  <si>
    <r>
      <rPr>
        <sz val="8"/>
        <color rgb="FF404040"/>
        <rFont val="Segoe UI Symbol"/>
        <family val="2"/>
      </rPr>
      <t>Excepción para SFTs: exposición al riesgo de crédito de contraparte de acuerdo al art. 429b (4) y 222 del Reg. 575/2013</t>
    </r>
    <r>
      <rPr>
        <sz val="8"/>
        <color theme="1" tint="0.249977111117893"/>
        <rFont val="Segoe UI Symbol"/>
        <family val="2"/>
      </rPr>
      <t xml:space="preserve">_x000D_
</t>
    </r>
  </si>
  <si>
    <r>
      <rPr>
        <sz val="8"/>
        <color rgb="FF404040"/>
        <rFont val="Segoe UI Symbol"/>
        <family val="2"/>
      </rPr>
      <t>Exposiciones por operaciones como agente</t>
    </r>
  </si>
  <si>
    <r>
      <rPr>
        <sz val="8"/>
        <color rgb="FF404040"/>
        <rFont val="Segoe UI Symbol"/>
        <family val="2"/>
      </rPr>
      <t>15a</t>
    </r>
  </si>
  <si>
    <r>
      <rPr>
        <sz val="8"/>
        <color rgb="FF404040"/>
        <rFont val="Segoe UI Symbol"/>
        <family val="2"/>
      </rPr>
      <t>(Componente ECC excluido de exposiciones a SFT compensadas por el cliente)</t>
    </r>
    <r>
      <rPr>
        <sz val="8"/>
        <color theme="1" tint="0.249977111117893"/>
        <rFont val="Segoe UI Symbol"/>
        <family val="2"/>
      </rPr>
      <t xml:space="preserve">_x000D_
</t>
    </r>
  </si>
  <si>
    <r>
      <rPr>
        <b/>
        <sz val="8"/>
        <color rgb="FF404040"/>
        <rFont val="Segoe UI Symbol"/>
        <family val="2"/>
      </rPr>
      <t>Exposiciones totales por operaciones de financiación con valores (SFT)</t>
    </r>
  </si>
  <si>
    <r>
      <rPr>
        <b/>
        <sz val="8"/>
        <color rgb="FFFFFFFF"/>
        <rFont val="Segoe UI Symbol"/>
        <family val="2"/>
      </rPr>
      <t>Otras exposiciones fuera de balance</t>
    </r>
  </si>
  <si>
    <r>
      <rPr>
        <sz val="8"/>
        <color rgb="FF404040"/>
        <rFont val="Segoe UI Symbol"/>
        <family val="2"/>
      </rPr>
      <t>Exposiciones fuera de balance valoradas por su importe nocional bruto</t>
    </r>
  </si>
  <si>
    <r>
      <rPr>
        <sz val="8"/>
        <color rgb="FF404040"/>
        <rFont val="Segoe UI Symbol"/>
        <family val="2"/>
      </rPr>
      <t>(Ajustes por conversión a equivalentes crediticios)</t>
    </r>
  </si>
  <si>
    <r>
      <rPr>
        <b/>
        <sz val="8"/>
        <color rgb="FF404040"/>
        <rFont val="Segoe UI Symbol"/>
        <family val="2"/>
      </rPr>
      <t>Otras exposiciones fuera de balance</t>
    </r>
  </si>
  <si>
    <r>
      <rPr>
        <b/>
        <sz val="8"/>
        <color rgb="FFFFFFFF"/>
        <rFont val="Segoe UI Symbol"/>
        <family val="2"/>
      </rPr>
      <t>Exposiciones excluidas</t>
    </r>
  </si>
  <si>
    <r>
      <rPr>
        <sz val="8"/>
        <color rgb="FF404040"/>
        <rFont val="Segoe UI Symbol"/>
        <family val="2"/>
      </rPr>
      <t>19a</t>
    </r>
  </si>
  <si>
    <r>
      <rPr>
        <sz val="8"/>
        <color rgb="FF404040"/>
        <rFont val="Segoe UI Symbol"/>
        <family val="2"/>
      </rPr>
      <t>(Exposiciones excluidas conforme art. 429 (7) Regl. 575/2013 (dentro y fuera de balance))</t>
    </r>
  </si>
  <si>
    <r>
      <rPr>
        <sz val="8"/>
        <color rgb="FF404040"/>
        <rFont val="Segoe UI Symbol"/>
        <family val="2"/>
      </rPr>
      <t>19b</t>
    </r>
  </si>
  <si>
    <r>
      <rPr>
        <sz val="8"/>
        <color rgb="FF404040"/>
        <rFont val="Segoe UI Symbol"/>
        <family val="2"/>
      </rPr>
      <t>(Exposiciones excluidas conforme art. 429 (14) Regl. 575/2013 (dentro y fuera de balance))</t>
    </r>
  </si>
  <si>
    <r>
      <rPr>
        <b/>
        <sz val="8"/>
        <color rgb="FFFFFFFF"/>
        <rFont val="Segoe UI Symbol"/>
        <family val="2"/>
      </rPr>
      <t>Capital y exposición total</t>
    </r>
  </si>
  <si>
    <r>
      <rPr>
        <b/>
        <sz val="8"/>
        <color rgb="FF404040"/>
        <rFont val="Segoe UI Symbol"/>
        <family val="2"/>
      </rPr>
      <t>Capital de nivel 1 (Tier 1)</t>
    </r>
  </si>
  <si>
    <r>
      <rPr>
        <b/>
        <sz val="8"/>
        <color rgb="FFFFFFFF"/>
        <rFont val="Segoe UI Symbol"/>
        <family val="2"/>
      </rPr>
      <t>Ratio de apalancamiento</t>
    </r>
  </si>
  <si>
    <r>
      <rPr>
        <b/>
        <sz val="8"/>
        <color rgb="FF404040"/>
        <rFont val="Segoe UI Symbol"/>
        <family val="2"/>
      </rPr>
      <t>Ratio de apalancamiento</t>
    </r>
  </si>
  <si>
    <r>
      <rPr>
        <b/>
        <sz val="8"/>
        <color rgb="FFFFFFFF"/>
        <rFont val="Segoe UI Symbol"/>
        <family val="2"/>
      </rPr>
      <t>Elección de las disposiciones transitorias e importe de los elementos fiduciarios dados de baja</t>
    </r>
  </si>
  <si>
    <r>
      <rPr>
        <sz val="8"/>
        <color rgb="FF404040"/>
        <rFont val="Segoe UI Symbol"/>
        <family val="2"/>
      </rPr>
      <t>Elección de las disposiciones para la definición de la medida de capital</t>
    </r>
  </si>
  <si>
    <r>
      <rPr>
        <sz val="8"/>
        <color rgb="FF404040"/>
        <rFont val="Segoe UI Symbol"/>
        <family val="2"/>
      </rPr>
      <t>Medida fin de período transitorio</t>
    </r>
  </si>
  <si>
    <r>
      <rPr>
        <sz val="8"/>
        <color rgb="FF404040"/>
        <rFont val="Segoe UI Symbol"/>
        <family val="2"/>
      </rPr>
      <t>Importe de los elemento fiduciarios dados de baja art. 429(11) del Regl. 575/2013</t>
    </r>
  </si>
  <si>
    <r>
      <rPr>
        <b/>
        <sz val="8"/>
        <color rgb="FFFFFFFF"/>
        <rFont val="Segoe UI Symbol"/>
        <family val="2"/>
      </rPr>
      <t>Desglose de exposiciones dentro de balance (excluidos derivados, SFT)</t>
    </r>
  </si>
  <si>
    <r>
      <rPr>
        <sz val="8"/>
        <color rgb="FF404040"/>
        <rFont val="Segoe UI Symbol"/>
        <family val="2"/>
      </rPr>
      <t>EU-1</t>
    </r>
  </si>
  <si>
    <r>
      <rPr>
        <b/>
        <sz val="8"/>
        <color rgb="FF404040"/>
        <rFont val="Segoe UI Symbol"/>
        <family val="2"/>
      </rPr>
      <t>Exposiciones totales dentro de balance (excluidos derivados y SFT), de los cuales:</t>
    </r>
  </si>
  <si>
    <r>
      <rPr>
        <sz val="8"/>
        <color rgb="FF404040"/>
        <rFont val="Segoe UI Symbol"/>
        <family val="2"/>
      </rPr>
      <t>EU-2</t>
    </r>
  </si>
  <si>
    <r>
      <rPr>
        <sz val="8"/>
        <color rgb="FF404040"/>
        <rFont val="Segoe UI Symbol"/>
        <family val="2"/>
      </rPr>
      <t>Exposiciones de la cartera de negociación</t>
    </r>
  </si>
  <si>
    <r>
      <rPr>
        <sz val="8"/>
        <color rgb="FF404040"/>
        <rFont val="Segoe UI Symbol"/>
        <family val="2"/>
      </rPr>
      <t>EU-3</t>
    </r>
  </si>
  <si>
    <r>
      <rPr>
        <sz val="8"/>
        <color rgb="FF404040"/>
        <rFont val="Segoe UI Symbol"/>
        <family val="2"/>
      </rPr>
      <t>Exposiciones de la cartera bancaria, de las cuales:</t>
    </r>
  </si>
  <si>
    <r>
      <rPr>
        <i/>
        <sz val="8"/>
        <color rgb="FF404040"/>
        <rFont val="Segoe UI Symbol"/>
        <family val="2"/>
      </rPr>
      <t>EU-4</t>
    </r>
  </si>
  <si>
    <r>
      <rPr>
        <i/>
        <sz val="8"/>
        <color rgb="FF404040"/>
        <rFont val="Segoe UI Symbol"/>
        <family val="2"/>
      </rPr>
      <t>Bonos garantizados</t>
    </r>
  </si>
  <si>
    <r>
      <rPr>
        <i/>
        <sz val="8"/>
        <color rgb="FF404040"/>
        <rFont val="Segoe UI Symbol"/>
        <family val="2"/>
      </rPr>
      <t>EU-5</t>
    </r>
  </si>
  <si>
    <r>
      <rPr>
        <i/>
        <sz val="8"/>
        <color rgb="FF404040"/>
        <rFont val="Segoe UI Symbol"/>
        <family val="2"/>
      </rPr>
      <t>Exposiciones asimiladas a emisores soberanos</t>
    </r>
  </si>
  <si>
    <r>
      <rPr>
        <i/>
        <sz val="8"/>
        <color rgb="FF404040"/>
        <rFont val="Segoe UI Symbol"/>
        <family val="2"/>
      </rPr>
      <t>EU-6</t>
    </r>
  </si>
  <si>
    <r>
      <rPr>
        <i/>
        <sz val="8"/>
        <color rgb="FF404040"/>
        <rFont val="Segoe UI Symbol"/>
        <family val="2"/>
      </rPr>
      <t>Exposiciones frente a gobiernos regionales, bancos multilaterales de desarrollo, organizaciones inter. y entidades del sector público no tratadas como soberanos</t>
    </r>
  </si>
  <si>
    <r>
      <rPr>
        <i/>
        <sz val="8"/>
        <color rgb="FF404040"/>
        <rFont val="Segoe UI Symbol"/>
        <family val="2"/>
      </rPr>
      <t>EU-7</t>
    </r>
  </si>
  <si>
    <r>
      <rPr>
        <i/>
        <sz val="8"/>
        <color rgb="FF404040"/>
        <rFont val="Segoe UI Symbol"/>
        <family val="2"/>
      </rPr>
      <t>Entidades</t>
    </r>
  </si>
  <si>
    <r>
      <rPr>
        <i/>
        <sz val="8"/>
        <color rgb="FF404040"/>
        <rFont val="Segoe UI Symbol"/>
        <family val="2"/>
      </rPr>
      <t>EU-8</t>
    </r>
  </si>
  <si>
    <r>
      <rPr>
        <i/>
        <sz val="8"/>
        <color rgb="FF404040"/>
        <rFont val="Segoe UI Symbol"/>
        <family val="2"/>
      </rPr>
      <t>Exposiciones garantizadas por hipotecas sobre bienes inmuebles</t>
    </r>
  </si>
  <si>
    <r>
      <rPr>
        <i/>
        <sz val="8"/>
        <color rgb="FF404040"/>
        <rFont val="Segoe UI Symbol"/>
        <family val="2"/>
      </rPr>
      <t>EU-9</t>
    </r>
  </si>
  <si>
    <r>
      <rPr>
        <i/>
        <sz val="8"/>
        <color rgb="FF404040"/>
        <rFont val="Segoe UI Symbol"/>
        <family val="2"/>
      </rPr>
      <t>Exposiciones minoristas</t>
    </r>
  </si>
  <si>
    <r>
      <rPr>
        <i/>
        <sz val="8"/>
        <color rgb="FF404040"/>
        <rFont val="Segoe UI Symbol"/>
        <family val="2"/>
      </rPr>
      <t>EU-10</t>
    </r>
  </si>
  <si>
    <r>
      <rPr>
        <i/>
        <sz val="8"/>
        <color rgb="FF404040"/>
        <rFont val="Segoe UI Symbol"/>
        <family val="2"/>
      </rPr>
      <t>Empresas</t>
    </r>
  </si>
  <si>
    <r>
      <rPr>
        <i/>
        <sz val="8"/>
        <color rgb="FF404040"/>
        <rFont val="Segoe UI Symbol"/>
        <family val="2"/>
      </rPr>
      <t>EU-11</t>
    </r>
  </si>
  <si>
    <r>
      <rPr>
        <i/>
        <sz val="8"/>
        <color rgb="FF404040"/>
        <rFont val="Segoe UI Symbol"/>
        <family val="2"/>
      </rPr>
      <t>Exposiciones en situación de mora</t>
    </r>
  </si>
  <si>
    <r>
      <rPr>
        <i/>
        <sz val="8"/>
        <color rgb="FF404040"/>
        <rFont val="Segoe UI Symbol"/>
        <family val="2"/>
      </rPr>
      <t>EU-12</t>
    </r>
  </si>
  <si>
    <r>
      <rPr>
        <i/>
        <sz val="8"/>
        <color rgb="FF404040"/>
        <rFont val="Segoe UI Symbol"/>
        <family val="2"/>
      </rPr>
      <t>Otras exposiciones (por ejemplo renta variable, titulizaciones y activos no crediticios)</t>
    </r>
  </si>
  <si>
    <r>
      <rPr>
        <b/>
        <sz val="8"/>
        <color rgb="FFFFFFFF"/>
        <rFont val="Segoe UI Symbol"/>
        <family val="2"/>
      </rPr>
      <t>Publicación de información sobre aspectos cualitativos</t>
    </r>
  </si>
  <si>
    <r>
      <rPr>
        <sz val="8"/>
        <color rgb="FF404040"/>
        <rFont val="Segoe UI Symbol"/>
        <family val="2"/>
      </rPr>
      <t>Descripción de los procesos aplicados para gestionar el riesgo de apalancamiento excesivo</t>
    </r>
  </si>
  <si>
    <r>
      <rPr>
        <sz val="8"/>
        <color rgb="FF404040"/>
        <rFont val="Segoe UI Symbol"/>
        <family val="2"/>
      </rPr>
      <t>La ratio de apalancamiento es una de las métricas que periódicamente se monitorizan tanto por órganos de gestión como por Órganos de Gobierno.</t>
    </r>
  </si>
  <si>
    <r>
      <rPr>
        <sz val="8"/>
        <color rgb="FF404040"/>
        <rFont val="Segoe UI Symbol"/>
        <family val="2"/>
      </rPr>
      <t>Descripción de los factores que han incidido en la ratio de apalancamiento durante el periodo de referencia</t>
    </r>
  </si>
  <si>
    <r>
      <rPr>
        <sz val="8"/>
        <color rgb="FF404040"/>
        <rFont val="Segoe UI Symbol"/>
        <family val="2"/>
      </rPr>
      <t>La ratio se ha visto reforzada en el numerador por la evolución orgánica de la actividad, al impacto del faseado de IFRS9 y a la emisión de 750 millones de instrumentos de AT1 realizada en el cuarto trimestre.  Por la parte del denominador, el activo ha incrementado debido a la acumulación de la liquidez para poder dar más crédito, así como incremento de crédito por la concesión de créditos ICO.</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</si>
  <si>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</si>
  <si>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</si>
  <si>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CaixaBank consolidado</t>
    </r>
  </si>
  <si>
    <r>
      <rPr>
        <sz val="8"/>
        <color rgb="FFFFFFFF"/>
        <rFont val="Segoe UI Symbol"/>
        <family val="2"/>
      </rPr>
      <t>Valor no ponderado total (promedio)</t>
    </r>
  </si>
  <si>
    <r>
      <rPr>
        <sz val="8"/>
        <color rgb="FFFFFFFF"/>
        <rFont val="Segoe UI Symbol"/>
        <family val="2"/>
      </rPr>
      <t>Valor ponderado total (promedio)</t>
    </r>
  </si>
  <si>
    <r>
      <rPr>
        <sz val="8"/>
        <color rgb="FFFFFFFF"/>
        <rFont val="Segoe UI Symbol"/>
        <family val="2"/>
      </rPr>
      <t xml:space="preserve">Trimestre que termina el </t>
    </r>
  </si>
  <si>
    <r>
      <rPr>
        <sz val="8"/>
        <color rgb="FFFFFFFF"/>
        <rFont val="Segoe UI Symbol"/>
        <family val="2"/>
      </rPr>
      <t>31.03.20</t>
    </r>
  </si>
  <si>
    <r>
      <rPr>
        <sz val="8"/>
        <color rgb="FFFFFFFF"/>
        <rFont val="Segoe UI Symbol"/>
        <family val="2"/>
      </rPr>
      <t>30.06.20</t>
    </r>
  </si>
  <si>
    <r>
      <rPr>
        <sz val="8"/>
        <color rgb="FFFFFFFF"/>
        <rFont val="Segoe UI Symbol"/>
        <family val="2"/>
      </rPr>
      <t>30.09.20</t>
    </r>
  </si>
  <si>
    <r>
      <rPr>
        <sz val="8"/>
        <color rgb="FFFFFFFF"/>
        <rFont val="Segoe UI Symbol"/>
        <family val="2"/>
      </rPr>
      <t>31.12.20</t>
    </r>
  </si>
  <si>
    <r>
      <rPr>
        <sz val="8"/>
        <color rgb="FFFFFFFF"/>
        <rFont val="Segoe UI Symbol"/>
        <family val="2"/>
      </rPr>
      <t>Número de meses utilizados en el calculo de la media</t>
    </r>
  </si>
  <si>
    <r>
      <rPr>
        <sz val="8"/>
        <color rgb="FFFFFFFF"/>
        <rFont val="Segoe UI Symbol"/>
        <family val="2"/>
      </rPr>
      <t>ACTIVOS LÍQUIDOS DE ALTA CALIDAD</t>
    </r>
  </si>
  <si>
    <r>
      <rPr>
        <sz val="8"/>
        <color rgb="FF404040"/>
        <rFont val="Segoe UI Symbol"/>
        <family val="2"/>
      </rPr>
      <t>Total de activos líquidos de alta calidad (HQLA)</t>
    </r>
  </si>
  <si>
    <r>
      <rPr>
        <sz val="8"/>
        <color rgb="FFFFFFFF"/>
        <rFont val="Segoe UI Symbol"/>
        <family val="2"/>
      </rPr>
      <t>SALIDAS DE EFECTIVO</t>
    </r>
  </si>
  <si>
    <r>
      <rPr>
        <sz val="8"/>
        <color rgb="FF404040"/>
        <rFont val="Segoe UI Symbol"/>
        <family val="2"/>
      </rPr>
      <t>Depósitos minoristas y depósitos de pequeñas empresas, de los cuales:</t>
    </r>
  </si>
  <si>
    <r>
      <rPr>
        <sz val="8"/>
        <color rgb="FF404040"/>
        <rFont val="Segoe UI Symbol"/>
        <family val="2"/>
      </rPr>
      <t>Depósitos estables</t>
    </r>
  </si>
  <si>
    <r>
      <rPr>
        <sz val="8"/>
        <color rgb="FF404040"/>
        <rFont val="Segoe UI Symbol"/>
        <family val="2"/>
      </rPr>
      <t>Depósitos menos estables</t>
    </r>
  </si>
  <si>
    <r>
      <rPr>
        <sz val="8"/>
        <color rgb="FF404040"/>
        <rFont val="Segoe UI Symbol"/>
        <family val="2"/>
      </rPr>
      <t>Financiación mayorista no garantizada</t>
    </r>
  </si>
  <si>
    <r>
      <rPr>
        <sz val="8"/>
        <color rgb="FF404040"/>
        <rFont val="Segoe UI Symbol"/>
        <family val="2"/>
      </rPr>
      <t>Depósitos operativos (todas las contrapartes) y depósitos en redes de cooperativas de crédito</t>
    </r>
  </si>
  <si>
    <r>
      <rPr>
        <sz val="8"/>
        <color rgb="FF404040"/>
        <rFont val="Segoe UI Symbol"/>
        <family val="2"/>
      </rPr>
      <t>Depósitos no operativos (todas las contrapartes)</t>
    </r>
  </si>
  <si>
    <r>
      <rPr>
        <sz val="8"/>
        <color rgb="FF404040"/>
        <rFont val="Segoe UI Symbol"/>
        <family val="2"/>
      </rPr>
      <t>Deuda no garantizada</t>
    </r>
  </si>
  <si>
    <r>
      <rPr>
        <sz val="8"/>
        <color rgb="FF404040"/>
        <rFont val="Segoe UI Symbol"/>
        <family val="2"/>
      </rPr>
      <t>Financiación mayorista garantizada</t>
    </r>
  </si>
  <si>
    <r>
      <rPr>
        <sz val="8"/>
        <color rgb="FF404040"/>
        <rFont val="Segoe UI Symbol"/>
        <family val="2"/>
      </rPr>
      <t>Requisitos adicionales</t>
    </r>
  </si>
  <si>
    <r>
      <rPr>
        <sz val="8"/>
        <color rgb="FF404040"/>
        <rFont val="Segoe UI Symbol"/>
        <family val="2"/>
      </rPr>
      <t>Salidas relacionadas con exposiciones en derivados y otros requisitos de garantía</t>
    </r>
  </si>
  <si>
    <r>
      <rPr>
        <sz val="8"/>
        <color rgb="FF404040"/>
        <rFont val="Segoe UI Symbol"/>
        <family val="2"/>
      </rPr>
      <t>Salidas relacionadas con la pérdida de financiación en instrumentos de deuda</t>
    </r>
  </si>
  <si>
    <r>
      <rPr>
        <sz val="8"/>
        <color rgb="FF404040"/>
        <rFont val="Segoe UI Symbol"/>
        <family val="2"/>
      </rPr>
      <t>Líneas de crédito y de liquidez</t>
    </r>
  </si>
  <si>
    <r>
      <rPr>
        <sz val="8"/>
        <color rgb="FF404040"/>
        <rFont val="Segoe UI Symbol"/>
        <family val="2"/>
      </rPr>
      <t>Otras obligaciones contractuales en materia de financiación</t>
    </r>
  </si>
  <si>
    <r>
      <rPr>
        <sz val="8"/>
        <color rgb="FF404040"/>
        <rFont val="Segoe UI Symbol"/>
        <family val="2"/>
      </rPr>
      <t>Otras obligaciones contingentes en materia de financiación</t>
    </r>
  </si>
  <si>
    <r>
      <rPr>
        <sz val="8"/>
        <color rgb="FF404040"/>
        <rFont val="Segoe UI Symbol"/>
        <family val="2"/>
      </rPr>
      <t>TOTAL DE SALIDAS DE EFECTIVO</t>
    </r>
  </si>
  <si>
    <r>
      <rPr>
        <sz val="8"/>
        <color rgb="FFFFFFFF"/>
        <rFont val="Segoe UI Symbol"/>
        <family val="2"/>
      </rPr>
      <t>ENTRADAS DE EFECTIVO</t>
    </r>
  </si>
  <si>
    <r>
      <rPr>
        <sz val="8"/>
        <color rgb="FF404040"/>
        <rFont val="Segoe UI Symbol"/>
        <family val="2"/>
      </rPr>
      <t>Operaciones de préstamo garantizadas (por ejemplo, pactos de recompra inversa)</t>
    </r>
  </si>
  <si>
    <r>
      <rPr>
        <sz val="8"/>
        <color rgb="FF404040"/>
        <rFont val="Segoe UI Symbol"/>
        <family val="2"/>
      </rPr>
      <t>Entradas derivadas de exposiciones al corriente de pago</t>
    </r>
  </si>
  <si>
    <r>
      <rPr>
        <sz val="8"/>
        <color rgb="FF404040"/>
        <rFont val="Segoe UI Symbol"/>
        <family val="2"/>
      </rPr>
      <t>Otras entradas de efectivo</t>
    </r>
  </si>
  <si>
    <r>
      <rPr>
        <sz val="8"/>
        <color rgb="FF404040"/>
        <rFont val="Segoe UI Symbol"/>
        <family val="2"/>
      </rPr>
      <t>EU-19a</t>
    </r>
  </si>
  <si>
    <r>
      <rPr>
        <sz val="8"/>
        <color rgb="FF404040"/>
        <rFont val="Segoe UI Symbol"/>
        <family val="2"/>
      </rPr>
      <t>(Diferencia entre el total de entradas ponderadas y el total de salidas ponderadas derivadas de operaciones en terceros países en los que existan restricciones de transferencia u operaciones denominadas en divisas no convertibles)</t>
    </r>
  </si>
  <si>
    <r>
      <rPr>
        <sz val="8"/>
        <color rgb="FF404040"/>
        <rFont val="Segoe UI Symbol"/>
        <family val="2"/>
      </rPr>
      <t>EU-19b</t>
    </r>
  </si>
  <si>
    <r>
      <rPr>
        <sz val="8"/>
        <color rgb="FF404040"/>
        <rFont val="Segoe UI Symbol"/>
        <family val="2"/>
      </rPr>
      <t>(Entradas excedentarias procedentes de una entidad de crédito especializada vinculada)</t>
    </r>
  </si>
  <si>
    <r>
      <rPr>
        <sz val="8"/>
        <color rgb="FF404040"/>
        <rFont val="Segoe UI Symbol"/>
        <family val="2"/>
      </rPr>
      <t>TOTAL DE ENTRADAS DE EFECTIVO</t>
    </r>
  </si>
  <si>
    <r>
      <rPr>
        <sz val="8"/>
        <color rgb="FF404040"/>
        <rFont val="Segoe UI Symbol"/>
        <family val="2"/>
      </rPr>
      <t>EU-20a</t>
    </r>
  </si>
  <si>
    <r>
      <rPr>
        <sz val="8"/>
        <color rgb="FF404040"/>
        <rFont val="Segoe UI Symbol"/>
        <family val="2"/>
      </rPr>
      <t>Entradas totalmente exentas</t>
    </r>
  </si>
  <si>
    <r>
      <rPr>
        <sz val="8"/>
        <color rgb="FF404040"/>
        <rFont val="Segoe UI Symbol"/>
        <family val="2"/>
      </rPr>
      <t>EU-20b</t>
    </r>
  </si>
  <si>
    <t>Entradas sujetas al límite máximo del 90 %</t>
  </si>
  <si>
    <r>
      <rPr>
        <sz val="8"/>
        <color rgb="FF404040"/>
        <rFont val="Segoe UI Symbol"/>
        <family val="2"/>
      </rPr>
      <t>EU-20c</t>
    </r>
  </si>
  <si>
    <t>Entradas sujetas al límite máximo del 75 %</t>
  </si>
  <si>
    <r>
      <rPr>
        <sz val="8"/>
        <color rgb="FFFFFFFF"/>
        <rFont val="Segoe UI Symbol"/>
        <family val="2"/>
      </rPr>
      <t>COLCHÓN DE LIQUIDEZ</t>
    </r>
  </si>
  <si>
    <r>
      <rPr>
        <sz val="8"/>
        <color rgb="FFFFFFFF"/>
        <rFont val="Segoe UI Symbol"/>
        <family val="2"/>
      </rPr>
      <t>TOTAL DE SALIDAS DE EFECTIVO NETAS</t>
    </r>
  </si>
  <si>
    <t>RATIO DE COBERTURA DE LIQUIDEZ (%)</t>
  </si>
  <si>
    <r>
      <rPr>
        <b/>
        <sz val="10"/>
        <color rgb="FFFFFFFF"/>
        <rFont val="Arial"/>
        <family val="2"/>
      </rPr>
      <t>CASTELLANO</t>
    </r>
  </si>
  <si>
    <t>Importes en millones de euros y %</t>
  </si>
  <si>
    <r>
      <rPr>
        <sz val="8"/>
        <color rgb="FFFFFFFF"/>
        <rFont val="Segoe UI Symbol"/>
        <family val="2"/>
      </rPr>
      <t>País</t>
    </r>
  </si>
  <si>
    <r>
      <rPr>
        <sz val="8"/>
        <color rgb="FFFFFFFF"/>
        <rFont val="Segoe UI Symbol"/>
        <family val="2"/>
      </rPr>
      <t xml:space="preserve">Exposiciones crediticias generales </t>
    </r>
    <r>
      <rPr>
        <vertAlign val="superscript"/>
        <sz val="8"/>
        <color rgb="FFFFFFFF"/>
        <rFont val="Segoe UI Symbol"/>
        <family val="2"/>
      </rPr>
      <t>(1)</t>
    </r>
  </si>
  <si>
    <r>
      <rPr>
        <sz val="8"/>
        <color rgb="FFFFFFFF"/>
        <rFont val="Segoe UI Symbol"/>
        <family val="2"/>
      </rPr>
      <t>Exposiciones de la cartera de negociación</t>
    </r>
  </si>
  <si>
    <r>
      <rPr>
        <sz val="8"/>
        <color rgb="FFFFFFFF"/>
        <rFont val="Segoe UI Symbol"/>
        <family val="2"/>
      </rPr>
      <t>Exposiciones de titulización</t>
    </r>
  </si>
  <si>
    <r>
      <rPr>
        <sz val="8"/>
        <color rgb="FFFFFFFF"/>
        <rFont val="Segoe UI Symbol"/>
        <family val="2"/>
      </rPr>
      <t>Total valor de las exposiciones</t>
    </r>
  </si>
  <si>
    <r>
      <rPr>
        <sz val="8"/>
        <color rgb="FFFFFFFF"/>
        <rFont val="Segoe UI Symbol"/>
        <family val="2"/>
      </rPr>
      <t>Requisitos de fondos propios</t>
    </r>
  </si>
  <si>
    <r>
      <rPr>
        <sz val="8"/>
        <color rgb="FFFFFFFF"/>
        <rFont val="Segoe UI Symbol"/>
        <family val="2"/>
      </rPr>
      <t>Exposiciones ponderadas por riesgo</t>
    </r>
  </si>
  <si>
    <r>
      <rPr>
        <sz val="8"/>
        <color rgb="FFFFFFFF"/>
        <rFont val="Segoe UI Symbol"/>
        <family val="2"/>
      </rPr>
      <t>Ponderaciones de los requisitos de fondos propios</t>
    </r>
  </si>
  <si>
    <r>
      <rPr>
        <sz val="8"/>
        <color rgb="FFFFFFFF"/>
        <rFont val="Segoe UI Symbol"/>
        <family val="2"/>
      </rPr>
      <t>Porcentaje de colchón de capital anticíclico</t>
    </r>
  </si>
  <si>
    <r>
      <rPr>
        <sz val="8"/>
        <color rgb="FFFFFFFF"/>
        <rFont val="Segoe UI Symbol"/>
        <family val="2"/>
      </rPr>
      <t xml:space="preserve">Valor de exposición según método estándar </t>
    </r>
    <r>
      <rPr>
        <vertAlign val="superscript"/>
        <sz val="8"/>
        <color rgb="FFFFFFFF"/>
        <rFont val="Segoe UI Symbol"/>
        <family val="2"/>
      </rPr>
      <t>(2)</t>
    </r>
  </si>
  <si>
    <r>
      <rPr>
        <sz val="8"/>
        <color rgb="FFFFFFFF"/>
        <rFont val="Segoe UI Symbol"/>
        <family val="2"/>
      </rPr>
      <t xml:space="preserve">Valor de exposición </t>
    </r>
    <r>
      <rPr>
        <sz val="8"/>
        <color rgb="FFFFFFFF"/>
        <rFont val="Segoe UI Symbol"/>
        <family val="2"/>
      </rPr>
      <t>_x000D_
según método I</t>
    </r>
    <r>
      <rPr>
        <sz val="8"/>
        <color theme="0"/>
        <rFont val="Segoe UI Symbol"/>
        <family val="2"/>
      </rPr>
      <t>RB</t>
    </r>
  </si>
  <si>
    <r>
      <rPr>
        <sz val="8"/>
        <color rgb="FFFFFFFF"/>
        <rFont val="Segoe UI Symbol"/>
        <family val="2"/>
      </rPr>
      <t>Suma de posiciones largas y cortas de la cartera de negociación</t>
    </r>
  </si>
  <si>
    <r>
      <rPr>
        <sz val="8"/>
        <color rgb="FFFFFFFF"/>
        <rFont val="Segoe UI Symbol"/>
        <family val="2"/>
      </rPr>
      <t xml:space="preserve">Valor de la exposición de la cartera de negociación </t>
    </r>
    <r>
      <rPr>
        <sz val="8"/>
        <color rgb="FFFFFFFF"/>
        <rFont val="Segoe UI Symbol"/>
        <family val="2"/>
      </rPr>
      <t>_x000D_
para los modelos intern</t>
    </r>
    <r>
      <rPr>
        <sz val="8"/>
        <color theme="0"/>
        <rFont val="Segoe UI Symbol"/>
        <family val="2"/>
      </rPr>
      <t>os</t>
    </r>
  </si>
  <si>
    <r>
      <rPr>
        <sz val="8"/>
        <color rgb="FFFFFFFF"/>
        <rFont val="Segoe UI Symbol"/>
        <family val="2"/>
      </rPr>
      <t>De los cuales: Exposiciones crediticias generales</t>
    </r>
  </si>
  <si>
    <r>
      <rPr>
        <sz val="8"/>
        <color rgb="FFFFFFFF"/>
        <rFont val="Segoe UI Symbol"/>
        <family val="2"/>
      </rPr>
      <t>De los cuales: Exposiciones de la cartera de negociación</t>
    </r>
  </si>
  <si>
    <r>
      <rPr>
        <sz val="8"/>
        <color rgb="FFFFFFFF"/>
        <rFont val="Segoe UI Symbol"/>
        <family val="2"/>
      </rPr>
      <t xml:space="preserve">De los cuales: Exposiciones </t>
    </r>
    <r>
      <rPr>
        <sz val="8"/>
        <color rgb="FFFFFFFF"/>
        <rFont val="Segoe UI Symbol"/>
        <family val="2"/>
      </rPr>
      <t>_x000D_
de titulizaci</t>
    </r>
    <r>
      <rPr>
        <sz val="8"/>
        <color theme="0"/>
        <rFont val="Segoe UI Symbol"/>
        <family val="2"/>
      </rPr>
      <t>ón</t>
    </r>
  </si>
  <si>
    <r>
      <rPr>
        <sz val="8"/>
        <color rgb="FFFFFFFF"/>
        <rFont val="Segoe UI Symbol"/>
        <family val="2"/>
      </rPr>
      <t>Total</t>
    </r>
  </si>
  <si>
    <r>
      <rPr>
        <sz val="8"/>
        <color rgb="FF404040"/>
        <rFont val="Segoe UI Symbol"/>
        <family val="2"/>
      </rPr>
      <t>España</t>
    </r>
  </si>
  <si>
    <r>
      <rPr>
        <sz val="8"/>
        <color rgb="FF404040"/>
        <rFont val="Segoe UI Symbol"/>
        <family val="2"/>
      </rPr>
      <t>Portugal</t>
    </r>
  </si>
  <si>
    <r>
      <rPr>
        <sz val="8"/>
        <color rgb="FF404040"/>
        <rFont val="Segoe UI Symbol"/>
        <family val="2"/>
      </rPr>
      <t>México</t>
    </r>
  </si>
  <si>
    <r>
      <rPr>
        <sz val="8"/>
        <color rgb="FF404040"/>
        <rFont val="Segoe UI Symbol"/>
        <family val="2"/>
      </rPr>
      <t>Reino Unido</t>
    </r>
  </si>
  <si>
    <r>
      <rPr>
        <sz val="8"/>
        <color rgb="FF404040"/>
        <rFont val="Segoe UI Symbol"/>
        <family val="2"/>
      </rPr>
      <t>Francia</t>
    </r>
  </si>
  <si>
    <r>
      <rPr>
        <sz val="8"/>
        <color rgb="FF404040"/>
        <rFont val="Segoe UI Symbol"/>
        <family val="2"/>
      </rPr>
      <t>Austria</t>
    </r>
  </si>
  <si>
    <r>
      <rPr>
        <sz val="8"/>
        <color rgb="FF404040"/>
        <rFont val="Segoe UI Symbol"/>
        <family val="2"/>
      </rPr>
      <t>EEUU</t>
    </r>
  </si>
  <si>
    <r>
      <rPr>
        <sz val="8"/>
        <color rgb="FF404040"/>
        <rFont val="Segoe UI Symbol"/>
        <family val="2"/>
      </rPr>
      <t>Luxemburgo</t>
    </r>
  </si>
  <si>
    <r>
      <rPr>
        <sz val="8"/>
        <color rgb="FF404040"/>
        <rFont val="Segoe UI Symbol"/>
        <family val="2"/>
      </rPr>
      <t>Holanda</t>
    </r>
  </si>
  <si>
    <r>
      <rPr>
        <sz val="8"/>
        <color rgb="FF404040"/>
        <rFont val="Segoe UI Symbol"/>
        <family val="2"/>
      </rPr>
      <t>Alemania</t>
    </r>
  </si>
  <si>
    <r>
      <rPr>
        <sz val="8"/>
        <color rgb="FF404040"/>
        <rFont val="Segoe UI Symbol"/>
        <family val="2"/>
      </rPr>
      <t>Polonia</t>
    </r>
  </si>
  <si>
    <r>
      <rPr>
        <sz val="8"/>
        <color rgb="FF404040"/>
        <rFont val="Segoe UI Symbol"/>
        <family val="2"/>
      </rPr>
      <t>Canadá</t>
    </r>
  </si>
  <si>
    <r>
      <rPr>
        <sz val="8"/>
        <color rgb="FF404040"/>
        <rFont val="Segoe UI Symbol"/>
        <family val="2"/>
      </rPr>
      <t>Noruega</t>
    </r>
  </si>
  <si>
    <r>
      <rPr>
        <sz val="8"/>
        <color rgb="FF404040"/>
        <rFont val="Segoe UI Symbol"/>
        <family val="2"/>
      </rPr>
      <t>Italia</t>
    </r>
  </si>
  <si>
    <r>
      <rPr>
        <sz val="8"/>
        <color rgb="FF404040"/>
        <rFont val="Segoe UI Symbol"/>
        <family val="2"/>
      </rPr>
      <t>Chile</t>
    </r>
  </si>
  <si>
    <r>
      <rPr>
        <sz val="8"/>
        <color rgb="FF404040"/>
        <rFont val="Segoe UI Symbol"/>
        <family val="2"/>
      </rPr>
      <t>Resto</t>
    </r>
  </si>
  <si>
    <r>
      <rPr>
        <sz val="7"/>
        <color rgb="FF000000"/>
        <rFont val="Segoe UI Symbol"/>
        <family val="2"/>
      </rPr>
      <t>(1) No incluye EAD por Riesgo de Credit Value Adjustment (CVA).</t>
    </r>
    <r>
      <rPr>
        <sz val="7"/>
        <color rgb="FF000000"/>
        <rFont val="Segoe UI Symbol"/>
        <family val="2"/>
      </rPr>
      <t>_x000D_
(2) A efectos del cálculo del buffer de capital anti cíclico, y según se especifica en el Reglamento Delegado 2015/1555, las exposiciones crediticias pertinentes incluirán todas aquellas categorías de exposiciones distintas de aquellas a que se refiere el artículo 112, letras a) a f) del Reglamento (UE) No 575/201</t>
    </r>
    <r>
      <rPr>
        <sz val="7"/>
        <color theme="1"/>
        <rFont val="Segoe UI Symbol"/>
        <family val="2"/>
      </rPr>
      <t>3.</t>
    </r>
  </si>
  <si>
    <r>
      <rPr>
        <sz val="7"/>
        <color rgb="FF000000"/>
        <rFont val="Segoe UI Symbol"/>
        <family val="2"/>
      </rPr>
      <t>Importes en millones de euros</t>
    </r>
  </si>
  <si>
    <r>
      <rPr>
        <sz val="8"/>
        <color rgb="FFFFFFFF"/>
        <rFont val="Segoe UI Symbol"/>
        <family val="2"/>
      </rPr>
      <t>Exposiciones antes de aplicar el factor de conversión del crédito y la reducción del riesgo de crédito</t>
    </r>
  </si>
  <si>
    <r>
      <rPr>
        <sz val="8"/>
        <color rgb="FFFFFFFF"/>
        <rFont val="Segoe UI Symbol"/>
        <family val="2"/>
      </rPr>
      <t>Exposiciones después de aplicar el factor de conversión del crédito y la reducción del riesgo de crédito</t>
    </r>
  </si>
  <si>
    <r>
      <rPr>
        <sz val="8"/>
        <color rgb="FFFFFFFF"/>
        <rFont val="Segoe UI Symbol"/>
        <family val="2"/>
      </rPr>
      <t>APR y densidad de los APR</t>
    </r>
  </si>
  <si>
    <r>
      <rPr>
        <sz val="8"/>
        <color rgb="FFFFFFFF"/>
        <rFont val="Segoe UI Symbol"/>
        <family val="2"/>
      </rPr>
      <t>Categorías de exposición</t>
    </r>
  </si>
  <si>
    <r>
      <rPr>
        <sz val="8"/>
        <color rgb="FFFFFFFF"/>
        <rFont val="Segoe UI Symbol"/>
        <family val="2"/>
      </rPr>
      <t>Importe en balance</t>
    </r>
  </si>
  <si>
    <r>
      <rPr>
        <sz val="8"/>
        <color rgb="FFFFFFFF"/>
        <rFont val="Segoe UI Symbol"/>
        <family val="2"/>
      </rPr>
      <t xml:space="preserve">Importe fuera </t>
    </r>
    <r>
      <rPr>
        <sz val="8"/>
        <color rgb="FFFFFFFF"/>
        <rFont val="Segoe UI Symbol"/>
        <family val="2"/>
      </rPr>
      <t>_x000D_
de balan</t>
    </r>
    <r>
      <rPr>
        <sz val="8"/>
        <color theme="0"/>
        <rFont val="Segoe UI Symbol"/>
        <family val="2"/>
      </rPr>
      <t>ce</t>
    </r>
  </si>
  <si>
    <r>
      <rPr>
        <sz val="8"/>
        <color rgb="FFFFFFFF"/>
        <rFont val="Segoe UI Symbol"/>
        <family val="2"/>
      </rPr>
      <t>APR</t>
    </r>
  </si>
  <si>
    <r>
      <rPr>
        <sz val="8"/>
        <color rgb="FFFFFFFF"/>
        <rFont val="Segoe UI Symbol"/>
        <family val="2"/>
      </rPr>
      <t>Densidad de los APR</t>
    </r>
  </si>
  <si>
    <r>
      <rPr>
        <sz val="8"/>
        <color rgb="FF404040"/>
        <rFont val="Segoe UI Symbol"/>
        <family val="2"/>
      </rPr>
      <t>Administraciones centrales o bancos centrales</t>
    </r>
  </si>
  <si>
    <r>
      <rPr>
        <sz val="8"/>
        <color rgb="FF404040"/>
        <rFont val="Segoe UI Symbol"/>
        <family val="2"/>
      </rPr>
      <t>Administraciones regionales o autoridades locales</t>
    </r>
  </si>
  <si>
    <r>
      <rPr>
        <sz val="8"/>
        <color rgb="FF404040"/>
        <rFont val="Segoe UI Symbol"/>
        <family val="2"/>
      </rPr>
      <t>Entidades del sector público</t>
    </r>
  </si>
  <si>
    <r>
      <rPr>
        <sz val="8"/>
        <color rgb="FF404040"/>
        <rFont val="Segoe UI Symbol"/>
        <family val="2"/>
      </rPr>
      <t>Bancos multilaterales de desarrollo</t>
    </r>
  </si>
  <si>
    <r>
      <rPr>
        <sz val="8"/>
        <color rgb="FF404040"/>
        <rFont val="Segoe UI Symbol"/>
        <family val="2"/>
      </rPr>
      <t>Organizaciones internacionales</t>
    </r>
  </si>
  <si>
    <r>
      <rPr>
        <sz val="8"/>
        <color rgb="FF404040"/>
        <rFont val="Segoe UI Symbol"/>
        <family val="2"/>
      </rPr>
      <t>Entidades</t>
    </r>
  </si>
  <si>
    <r>
      <rPr>
        <sz val="8"/>
        <color rgb="FF404040"/>
        <rFont val="Segoe UI Symbol"/>
        <family val="2"/>
      </rPr>
      <t>Empresas</t>
    </r>
  </si>
  <si>
    <r>
      <rPr>
        <sz val="8"/>
        <color rgb="FF404040"/>
        <rFont val="Segoe UI Symbol"/>
        <family val="2"/>
      </rPr>
      <t>Exposiciones minoristas</t>
    </r>
  </si>
  <si>
    <r>
      <rPr>
        <sz val="8"/>
        <color rgb="FF404040"/>
        <rFont val="Segoe UI Symbol"/>
        <family val="2"/>
      </rPr>
      <t>Exposiciones garantizadas por hipotecas sobre bienes inmuebles</t>
    </r>
  </si>
  <si>
    <r>
      <rPr>
        <sz val="8"/>
        <color rgb="FF404040"/>
        <rFont val="Segoe UI Symbol"/>
        <family val="2"/>
      </rPr>
      <t>Exposiciones en situación de default</t>
    </r>
  </si>
  <si>
    <r>
      <rPr>
        <sz val="8"/>
        <color rgb="FF404040"/>
        <rFont val="Segoe UI Symbol"/>
        <family val="2"/>
      </rPr>
      <t>Exposiciones asociadas a riesgos particularmente elevados</t>
    </r>
  </si>
  <si>
    <r>
      <rPr>
        <sz val="8"/>
        <color rgb="FF404040"/>
        <rFont val="Segoe UI Symbol"/>
        <family val="2"/>
      </rPr>
      <t>Bonos garantizados</t>
    </r>
  </si>
  <si>
    <r>
      <rPr>
        <sz val="8"/>
        <color rgb="FF404040"/>
        <rFont val="Segoe UI Symbol"/>
        <family val="2"/>
      </rPr>
      <t>Entidades y empresas con evaluación crediticia a corto plazo</t>
    </r>
  </si>
  <si>
    <r>
      <rPr>
        <sz val="8"/>
        <color rgb="FF404040"/>
        <rFont val="Segoe UI Symbol"/>
        <family val="2"/>
      </rPr>
      <t>Organismos de inversión colectiva</t>
    </r>
  </si>
  <si>
    <r>
      <rPr>
        <sz val="8"/>
        <color rgb="FF404040"/>
        <rFont val="Segoe UI Symbol"/>
        <family val="2"/>
      </rPr>
      <t>Exposiciones de renta variable</t>
    </r>
  </si>
  <si>
    <r>
      <rPr>
        <sz val="8"/>
        <color rgb="FF404040"/>
        <rFont val="Segoe UI Symbol"/>
        <family val="2"/>
      </rPr>
      <t>Otras partidas</t>
    </r>
  </si>
  <si>
    <r>
      <rPr>
        <sz val="8"/>
        <color rgb="FFFFFFFF"/>
        <rFont val="Segoe UI Symbol"/>
        <family val="2"/>
      </rPr>
      <t>Total</t>
    </r>
  </si>
  <si>
    <r>
      <rPr>
        <sz val="7"/>
        <color rgb="FF000000"/>
        <rFont val="Segoe UI Symbol"/>
        <family val="2"/>
      </rPr>
      <t>Importes en millones de euros</t>
    </r>
  </si>
  <si>
    <r>
      <rPr>
        <sz val="8"/>
        <color rgb="FFFFFFFF"/>
        <rFont val="Segoe UI Symbol"/>
        <family val="2"/>
      </rPr>
      <t>Categorías de exposición</t>
    </r>
  </si>
  <si>
    <r>
      <rPr>
        <sz val="8"/>
        <color rgb="FFFFFFFF"/>
        <rFont val="Segoe UI Symbol"/>
        <family val="2"/>
      </rPr>
      <t>Ponderación de riesgo</t>
    </r>
  </si>
  <si>
    <r>
      <rPr>
        <sz val="8"/>
        <color rgb="FFFFFFFF"/>
        <rFont val="Segoe UI Symbol"/>
        <family val="2"/>
      </rPr>
      <t>Total</t>
    </r>
  </si>
  <si>
    <r>
      <rPr>
        <sz val="8"/>
        <color rgb="FFFFFFFF"/>
        <rFont val="Segoe UI Symbol"/>
        <family val="2"/>
      </rPr>
      <t>De las cuales: sin calificación</t>
    </r>
  </si>
  <si>
    <r>
      <rPr>
        <sz val="8"/>
        <color rgb="FFFFFFFF"/>
        <rFont val="Segoe UI Symbol"/>
        <family val="2"/>
      </rPr>
      <t>Otras</t>
    </r>
  </si>
  <si>
    <r>
      <rPr>
        <sz val="8"/>
        <color rgb="FFFFFFFF"/>
        <rFont val="Segoe UI Symbol"/>
        <family val="2"/>
      </rPr>
      <t>Deducidas</t>
    </r>
  </si>
  <si>
    <r>
      <rPr>
        <sz val="8"/>
        <color rgb="FF404040"/>
        <rFont val="Segoe UI Symbol"/>
        <family val="2"/>
      </rPr>
      <t>Administraciones centrales o bancos centrales</t>
    </r>
  </si>
  <si>
    <r>
      <rPr>
        <sz val="8"/>
        <color rgb="FF404040"/>
        <rFont val="Segoe UI Symbol"/>
        <family val="2"/>
      </rPr>
      <t>Administraciones regionales o autoridades locales</t>
    </r>
  </si>
  <si>
    <r>
      <rPr>
        <sz val="8"/>
        <color rgb="FF404040"/>
        <rFont val="Segoe UI Symbol"/>
        <family val="2"/>
      </rPr>
      <t>Entidades del sector público</t>
    </r>
  </si>
  <si>
    <r>
      <rPr>
        <sz val="8"/>
        <color rgb="FF404040"/>
        <rFont val="Segoe UI Symbol"/>
        <family val="2"/>
      </rPr>
      <t>Bancos multilaterales de desarrollo</t>
    </r>
  </si>
  <si>
    <r>
      <rPr>
        <sz val="8"/>
        <color rgb="FF404040"/>
        <rFont val="Segoe UI Symbol"/>
        <family val="2"/>
      </rPr>
      <t>Organizaciones internacionales</t>
    </r>
  </si>
  <si>
    <r>
      <rPr>
        <sz val="8"/>
        <color rgb="FF404040"/>
        <rFont val="Segoe UI Symbol"/>
        <family val="2"/>
      </rPr>
      <t>Entidades</t>
    </r>
  </si>
  <si>
    <r>
      <rPr>
        <sz val="8"/>
        <color rgb="FF404040"/>
        <rFont val="Segoe UI Symbol"/>
        <family val="2"/>
      </rPr>
      <t>Empresas</t>
    </r>
  </si>
  <si>
    <r>
      <rPr>
        <sz val="8"/>
        <color rgb="FF404040"/>
        <rFont val="Segoe UI Symbol"/>
        <family val="2"/>
      </rPr>
      <t>Exposiciones minoristas</t>
    </r>
  </si>
  <si>
    <r>
      <rPr>
        <sz val="8"/>
        <color rgb="FF404040"/>
        <rFont val="Segoe UI Symbol"/>
        <family val="2"/>
      </rPr>
      <t>Exposiciones garantizadas por hipotecas sobre bienes inmuebles</t>
    </r>
  </si>
  <si>
    <r>
      <rPr>
        <sz val="8"/>
        <color rgb="FF404040"/>
        <rFont val="Segoe UI Symbol"/>
        <family val="2"/>
      </rPr>
      <t>Exposiciones en situación de default</t>
    </r>
  </si>
  <si>
    <r>
      <rPr>
        <sz val="8"/>
        <color rgb="FF404040"/>
        <rFont val="Segoe UI Symbol"/>
        <family val="2"/>
      </rPr>
      <t>Exposiciones asociadas a riesgos particularmente elevados</t>
    </r>
  </si>
  <si>
    <r>
      <rPr>
        <sz val="8"/>
        <color rgb="FF404040"/>
        <rFont val="Segoe UI Symbol"/>
        <family val="2"/>
      </rPr>
      <t>Bonos garantizados</t>
    </r>
  </si>
  <si>
    <r>
      <rPr>
        <sz val="8"/>
        <color rgb="FF404040"/>
        <rFont val="Segoe UI Symbol"/>
        <family val="2"/>
      </rPr>
      <t>Entidades y empresas con evaluación crediticia a corto plazo</t>
    </r>
  </si>
  <si>
    <r>
      <rPr>
        <sz val="8"/>
        <color rgb="FF404040"/>
        <rFont val="Segoe UI Symbol"/>
        <family val="2"/>
      </rPr>
      <t>Organismos de inversión colectiva</t>
    </r>
  </si>
  <si>
    <r>
      <rPr>
        <sz val="8"/>
        <color rgb="FF404040"/>
        <rFont val="Segoe UI Symbol"/>
        <family val="2"/>
      </rPr>
      <t>Exposiciones de renta variable</t>
    </r>
  </si>
  <si>
    <r>
      <rPr>
        <sz val="8"/>
        <color rgb="FF404040"/>
        <rFont val="Segoe UI Symbol"/>
        <family val="2"/>
      </rPr>
      <t>Otras partidas</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</si>
  <si>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</si>
  <si>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</si>
  <si>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Categorías de exposición</t>
    </r>
  </si>
  <si>
    <r>
      <rPr>
        <sz val="8"/>
        <color rgb="FFFFFFFF"/>
        <rFont val="Segoe UI Symbol"/>
        <family val="2"/>
      </rPr>
      <t>Ponderación de riesgo</t>
    </r>
  </si>
  <si>
    <r>
      <rPr>
        <sz val="8"/>
        <color rgb="FFFFFFFF"/>
        <rFont val="Segoe UI Symbol"/>
        <family val="2"/>
      </rPr>
      <t>Total</t>
    </r>
  </si>
  <si>
    <r>
      <rPr>
        <sz val="8"/>
        <color rgb="FFFFFFFF"/>
        <rFont val="Segoe UI Symbol"/>
        <family val="2"/>
      </rPr>
      <t>De las cuales: sin calificación</t>
    </r>
  </si>
  <si>
    <r>
      <rPr>
        <sz val="8"/>
        <color rgb="FFFFFFFF"/>
        <rFont val="Segoe UI Symbol"/>
        <family val="2"/>
      </rPr>
      <t>Otras</t>
    </r>
  </si>
  <si>
    <r>
      <rPr>
        <sz val="8"/>
        <color rgb="FFFFFFFF"/>
        <rFont val="Segoe UI Symbol"/>
        <family val="2"/>
      </rPr>
      <t>Deducidas</t>
    </r>
  </si>
  <si>
    <r>
      <rPr>
        <sz val="8"/>
        <color rgb="FF404040"/>
        <rFont val="Segoe UI Symbol"/>
        <family val="2"/>
      </rPr>
      <t>Administraciones centrales o bancos centrales</t>
    </r>
  </si>
  <si>
    <r>
      <rPr>
        <sz val="8"/>
        <color rgb="FF404040"/>
        <rFont val="Segoe UI Symbol"/>
        <family val="2"/>
      </rPr>
      <t>Administraciones regionales o autoridades locales</t>
    </r>
  </si>
  <si>
    <r>
      <rPr>
        <sz val="8"/>
        <color rgb="FF404040"/>
        <rFont val="Segoe UI Symbol"/>
        <family val="2"/>
      </rPr>
      <t>Entidades del sector público</t>
    </r>
  </si>
  <si>
    <r>
      <rPr>
        <sz val="8"/>
        <color rgb="FF404040"/>
        <rFont val="Segoe UI Symbol"/>
        <family val="2"/>
      </rPr>
      <t>Bancos multilaterales de desarrollo</t>
    </r>
  </si>
  <si>
    <r>
      <rPr>
        <sz val="8"/>
        <color rgb="FF404040"/>
        <rFont val="Segoe UI Symbol"/>
        <family val="2"/>
      </rPr>
      <t>Organizaciones internacionales</t>
    </r>
  </si>
  <si>
    <r>
      <rPr>
        <sz val="8"/>
        <color rgb="FF404040"/>
        <rFont val="Segoe UI Symbol"/>
        <family val="2"/>
      </rPr>
      <t>Entidades</t>
    </r>
  </si>
  <si>
    <r>
      <rPr>
        <sz val="8"/>
        <color rgb="FF404040"/>
        <rFont val="Segoe UI Symbol"/>
        <family val="2"/>
      </rPr>
      <t>Empresas</t>
    </r>
  </si>
  <si>
    <r>
      <rPr>
        <sz val="8"/>
        <color rgb="FF404040"/>
        <rFont val="Segoe UI Symbol"/>
        <family val="2"/>
      </rPr>
      <t>Exposiciones minoristas</t>
    </r>
  </si>
  <si>
    <r>
      <rPr>
        <sz val="8"/>
        <color rgb="FF404040"/>
        <rFont val="Segoe UI Symbol"/>
        <family val="2"/>
      </rPr>
      <t>Exposiciones garantizadas por hipotecas sobre bienes inmuebles</t>
    </r>
  </si>
  <si>
    <r>
      <rPr>
        <sz val="8"/>
        <color rgb="FF404040"/>
        <rFont val="Segoe UI Symbol"/>
        <family val="2"/>
      </rPr>
      <t>Exposiciones en situación de default</t>
    </r>
  </si>
  <si>
    <r>
      <rPr>
        <sz val="8"/>
        <color rgb="FF404040"/>
        <rFont val="Segoe UI Symbol"/>
        <family val="2"/>
      </rPr>
      <t>Exposiciones asociadas a riesgos particularmente elevados</t>
    </r>
  </si>
  <si>
    <r>
      <rPr>
        <sz val="8"/>
        <color rgb="FF404040"/>
        <rFont val="Segoe UI Symbol"/>
        <family val="2"/>
      </rPr>
      <t>Bonos garantizados</t>
    </r>
  </si>
  <si>
    <r>
      <rPr>
        <sz val="8"/>
        <color rgb="FF404040"/>
        <rFont val="Segoe UI Symbol"/>
        <family val="2"/>
      </rPr>
      <t>Entidades y empresas con evaluación crediticia a corto plazo</t>
    </r>
  </si>
  <si>
    <r>
      <rPr>
        <sz val="8"/>
        <color rgb="FF404040"/>
        <rFont val="Segoe UI Symbol"/>
        <family val="2"/>
      </rPr>
      <t>Organismos de inversión colectiva</t>
    </r>
  </si>
  <si>
    <r>
      <rPr>
        <sz val="8"/>
        <color rgb="FF404040"/>
        <rFont val="Segoe UI Symbol"/>
        <family val="2"/>
      </rPr>
      <t>Exposiciones de renta variable</t>
    </r>
  </si>
  <si>
    <r>
      <rPr>
        <sz val="8"/>
        <color rgb="FF404040"/>
        <rFont val="Segoe UI Symbol"/>
        <family val="2"/>
      </rPr>
      <t>Otras partidas</t>
    </r>
  </si>
  <si>
    <r>
      <rPr>
        <sz val="7"/>
        <color rgb="FF000000"/>
        <rFont val="Calibri"/>
        <family val="2"/>
      </rPr>
      <t>Importes en millones de euros</t>
    </r>
  </si>
  <si>
    <r>
      <rPr>
        <sz val="8"/>
        <color rgb="FFFFFFFF"/>
        <rFont val="Segoe UI Symbol"/>
        <family val="2"/>
      </rPr>
      <t xml:space="preserve">PD Media </t>
    </r>
    <r>
      <rPr>
        <vertAlign val="superscript"/>
        <sz val="8"/>
        <color rgb="FFFFFFFF"/>
        <rFont val="Segoe UI Symbol"/>
        <family val="2"/>
      </rPr>
      <t>(1)</t>
    </r>
  </si>
  <si>
    <r>
      <rPr>
        <sz val="8"/>
        <color rgb="FFFFFFFF"/>
        <rFont val="Segoe UI Symbol"/>
        <family val="2"/>
      </rPr>
      <t>Exposición Original</t>
    </r>
  </si>
  <si>
    <r>
      <rPr>
        <sz val="8"/>
        <color rgb="FFFFFFFF"/>
        <rFont val="Segoe UI Symbol"/>
        <family val="2"/>
      </rPr>
      <t>EAD</t>
    </r>
  </si>
  <si>
    <r>
      <rPr>
        <sz val="8"/>
        <color rgb="FFFFFFFF"/>
        <rFont val="Segoe UI Symbol"/>
        <family val="2"/>
      </rPr>
      <t>Número de deudores</t>
    </r>
    <r>
      <rPr>
        <vertAlign val="superscript"/>
        <sz val="8"/>
        <color rgb="FFFFFFFF"/>
        <rFont val="Segoe UI Symbol"/>
        <family val="2"/>
      </rPr>
      <t xml:space="preserve"> (2)</t>
    </r>
  </si>
  <si>
    <r>
      <rPr>
        <sz val="8"/>
        <color rgb="FFFFFFFF"/>
        <rFont val="Segoe UI Symbol"/>
        <family val="2"/>
      </rPr>
      <t>LGD media</t>
    </r>
  </si>
  <si>
    <r>
      <rPr>
        <sz val="8"/>
        <color rgb="FFFFFFFF"/>
        <rFont val="Segoe UI Symbol"/>
        <family val="2"/>
      </rPr>
      <t>Vencimiento medio</t>
    </r>
    <r>
      <rPr>
        <sz val="8"/>
        <color rgb="FFFFFFFF"/>
        <rFont val="Segoe UI Symbol"/>
        <family val="2"/>
      </rPr>
      <t>_x000D_
(año</t>
    </r>
    <r>
      <rPr>
        <sz val="8"/>
        <color theme="0"/>
        <rFont val="Segoe UI Symbol"/>
        <family val="2"/>
      </rPr>
      <t>s)</t>
    </r>
  </si>
  <si>
    <r>
      <rPr>
        <sz val="8"/>
        <color rgb="FFFFFFFF"/>
        <rFont val="Segoe UI Symbol"/>
        <family val="2"/>
      </rPr>
      <t>APR</t>
    </r>
  </si>
  <si>
    <r>
      <rPr>
        <sz val="8"/>
        <color rgb="FFFFFFFF"/>
        <rFont val="Segoe UI Symbol"/>
        <family val="2"/>
      </rPr>
      <t>Densidad de APR</t>
    </r>
  </si>
  <si>
    <r>
      <rPr>
        <sz val="8"/>
        <color rgb="FFFFFFFF"/>
        <rFont val="Segoe UI Symbol"/>
        <family val="2"/>
      </rPr>
      <t>PE</t>
    </r>
  </si>
  <si>
    <r>
      <rPr>
        <sz val="8"/>
        <color rgb="FFFFFFFF"/>
        <rFont val="Segoe UI Symbol"/>
        <family val="2"/>
      </rPr>
      <t>Ajustes de valor y provisiones</t>
    </r>
  </si>
  <si>
    <t>Capital (8%)</t>
  </si>
  <si>
    <r>
      <rPr>
        <sz val="8"/>
        <color rgb="FFFFFFFF"/>
        <rFont val="Segoe UI Symbol"/>
        <family val="2"/>
      </rPr>
      <t>Cuantía en balance</t>
    </r>
  </si>
  <si>
    <r>
      <rPr>
        <sz val="8"/>
        <color rgb="FFFFFFFF"/>
        <rFont val="Segoe UI Symbol"/>
        <family val="2"/>
      </rPr>
      <t>Cuantía fuera de balance</t>
    </r>
  </si>
  <si>
    <r>
      <rPr>
        <sz val="8"/>
        <color rgb="FFFFFFFF"/>
        <rFont val="Segoe UI Symbol"/>
        <family val="2"/>
      </rPr>
      <t>Total Exposición Original</t>
    </r>
  </si>
  <si>
    <r>
      <rPr>
        <sz val="8"/>
        <color rgb="FFFFFFFF"/>
        <rFont val="Segoe UI Symbol"/>
        <family val="2"/>
      </rPr>
      <t>Total EAD</t>
    </r>
  </si>
  <si>
    <r>
      <rPr>
        <sz val="8"/>
        <color rgb="FFFFFFFF"/>
        <rFont val="Segoe UI Symbol"/>
        <family val="2"/>
      </rPr>
      <t>Empresas</t>
    </r>
  </si>
  <si>
    <r>
      <rPr>
        <sz val="8"/>
        <color rgb="FF404040"/>
        <rFont val="Segoe UI Symbol"/>
        <family val="2"/>
      </rPr>
      <t>Corporates</t>
    </r>
  </si>
  <si>
    <r>
      <rPr>
        <sz val="8"/>
        <color rgb="FF404040"/>
        <rFont val="Segoe UI Symbol"/>
        <family val="2"/>
      </rPr>
      <t>Pymes</t>
    </r>
  </si>
  <si>
    <r>
      <rPr>
        <sz val="8"/>
        <color rgb="FFFFFFFF"/>
        <rFont val="Segoe UI Symbol"/>
        <family val="2"/>
      </rPr>
      <t>Minoristas</t>
    </r>
  </si>
  <si>
    <r>
      <rPr>
        <sz val="8"/>
        <color rgb="FF404040"/>
        <rFont val="Segoe UI Symbol"/>
        <family val="2"/>
      </rPr>
      <t>Cubiertas con hipotecas sobre inmuebles</t>
    </r>
  </si>
  <si>
    <r>
      <rPr>
        <sz val="8"/>
        <color rgb="FF404040"/>
        <rFont val="Segoe UI Symbol"/>
        <family val="2"/>
      </rPr>
      <t>Pymes cubiertas con hipotecas/inmuebles</t>
    </r>
  </si>
  <si>
    <r>
      <rPr>
        <sz val="8"/>
        <color rgb="FF404040"/>
        <rFont val="Segoe UI Symbol"/>
        <family val="2"/>
      </rPr>
      <t>Exposiciones minoristas renovables elegibles</t>
    </r>
  </si>
  <si>
    <r>
      <rPr>
        <sz val="8"/>
        <color rgb="FF404040"/>
        <rFont val="Segoe UI Symbol"/>
        <family val="2"/>
      </rPr>
      <t>Exposiciones Pymes minorista</t>
    </r>
  </si>
  <si>
    <r>
      <rPr>
        <sz val="8"/>
        <color rgb="FF404040"/>
        <rFont val="Segoe UI Symbol"/>
        <family val="2"/>
      </rPr>
      <t xml:space="preserve">Otras exposiciones minoristas </t>
    </r>
  </si>
  <si>
    <r>
      <rPr>
        <sz val="8"/>
        <color rgb="FFFFFFFF"/>
        <rFont val="Segoe UI Symbol"/>
        <family val="2"/>
      </rPr>
      <t xml:space="preserve">Total riesgo de crédito método IRB </t>
    </r>
    <r>
      <rPr>
        <vertAlign val="superscript"/>
        <sz val="8"/>
        <color rgb="FFFFFFFF"/>
        <rFont val="Segoe UI Symbol"/>
        <family val="2"/>
      </rPr>
      <t>(3)</t>
    </r>
  </si>
  <si>
    <r>
      <rPr>
        <sz val="7"/>
        <color rgb="FF000000"/>
        <rFont val="Segoe UI Symbol"/>
        <family val="2"/>
      </rPr>
      <t>(1) Incluye cartera en default.</t>
    </r>
    <r>
      <rPr>
        <sz val="7"/>
        <color rgb="FF000000"/>
        <rFont val="Segoe UI Symbol"/>
        <family val="2"/>
      </rPr>
      <t>_x000D_
(2) Número de deudores en mile</t>
    </r>
    <r>
      <rPr>
        <sz val="7"/>
        <color rgb="FF000000"/>
        <rFont val="Segoe UI Symbol"/>
        <family val="2"/>
      </rPr>
      <t>s._x000D_
(3) Solo se incluye riesgo de crédito. No se incluye riesgo de contrapartida, ni titulizaciones, ni accionar</t>
    </r>
    <r>
      <rPr>
        <sz val="7"/>
        <color theme="1"/>
        <rFont val="Segoe UI Symbol"/>
        <family val="2"/>
      </rPr>
      <t>ial.</t>
    </r>
  </si>
  <si>
    <r>
      <rPr>
        <sz val="8"/>
        <color rgb="FFFFFFFF"/>
        <rFont val="Segoe UI Symbol"/>
        <family val="2"/>
      </rPr>
      <t>Escala de PD</t>
    </r>
  </si>
  <si>
    <r>
      <rPr>
        <sz val="8"/>
        <color rgb="FFFFFFFF"/>
        <rFont val="Segoe UI Symbol"/>
        <family val="2"/>
      </rPr>
      <t>Exposición bruta original incluida en el balance</t>
    </r>
  </si>
  <si>
    <r>
      <rPr>
        <sz val="8"/>
        <color rgb="FFFFFFFF"/>
        <rFont val="Segoe UI Symbol"/>
        <family val="2"/>
      </rPr>
      <t>Exposición fuera de balance antes de aplicar el factor de conversión de crédito</t>
    </r>
  </si>
  <si>
    <r>
      <rPr>
        <sz val="8"/>
        <color rgb="FFFFFFFF"/>
        <rFont val="Segoe UI Symbol"/>
        <family val="2"/>
      </rPr>
      <t>Factor de conversión del crédito medio</t>
    </r>
  </si>
  <si>
    <r>
      <rPr>
        <sz val="8"/>
        <color rgb="FFFFFFFF"/>
        <rFont val="Segoe UI Symbol"/>
        <family val="2"/>
      </rPr>
      <t>EAD después de la reducción del riesgo de crédito y de aplicar el factor de conversión del crédito</t>
    </r>
  </si>
  <si>
    <r>
      <rPr>
        <sz val="8"/>
        <color rgb="FFFFFFFF"/>
        <rFont val="Segoe UI Symbol"/>
        <family val="2"/>
      </rPr>
      <t>PD media</t>
    </r>
  </si>
  <si>
    <r>
      <rPr>
        <sz val="8"/>
        <color rgb="FFFFFFFF"/>
        <rFont val="Segoe UI Symbol"/>
        <family val="2"/>
      </rPr>
      <t>Número de deudores</t>
    </r>
    <r>
      <rPr>
        <vertAlign val="superscript"/>
        <sz val="8"/>
        <color rgb="FFFFFFFF"/>
        <rFont val="Segoe UI Symbol"/>
        <family val="2"/>
      </rPr>
      <t>(1)</t>
    </r>
  </si>
  <si>
    <r>
      <rPr>
        <sz val="8"/>
        <color rgb="FFFFFFFF"/>
        <rFont val="Segoe UI Symbol"/>
        <family val="2"/>
      </rPr>
      <t>Vencimiento medio</t>
    </r>
    <r>
      <rPr>
        <sz val="8"/>
        <color rgb="FFFFFFFF"/>
        <rFont val="Segoe UI Symbol"/>
        <family val="2"/>
      </rPr>
      <t>_x000D_
(año</t>
    </r>
    <r>
      <rPr>
        <sz val="8"/>
        <color rgb="FFFFFFFF"/>
        <rFont val="Segoe UI Symbol"/>
        <family val="2"/>
      </rPr>
      <t>s)</t>
    </r>
  </si>
  <si>
    <r>
      <rPr>
        <sz val="8"/>
        <color rgb="FF404040"/>
        <rFont val="Segoe UI Symbol"/>
        <family val="2"/>
      </rPr>
      <t>0,00 a &lt;0,15</t>
    </r>
  </si>
  <si>
    <r>
      <rPr>
        <sz val="8"/>
        <color rgb="FF404040"/>
        <rFont val="Segoe UI Symbol"/>
        <family val="2"/>
      </rPr>
      <t>0,15 a &lt;0,25</t>
    </r>
  </si>
  <si>
    <r>
      <rPr>
        <sz val="8"/>
        <color rgb="FF404040"/>
        <rFont val="Segoe UI Symbol"/>
        <family val="2"/>
      </rPr>
      <t>0,25 a &lt;0,50</t>
    </r>
  </si>
  <si>
    <r>
      <rPr>
        <sz val="8"/>
        <color rgb="FF404040"/>
        <rFont val="Segoe UI Symbol"/>
        <family val="2"/>
      </rPr>
      <t>0,50 a &lt;0,75</t>
    </r>
  </si>
  <si>
    <r>
      <rPr>
        <sz val="8"/>
        <color rgb="FF404040"/>
        <rFont val="Segoe UI Symbol"/>
        <family val="2"/>
      </rPr>
      <t>0,75 a &lt;2,50</t>
    </r>
  </si>
  <si>
    <r>
      <rPr>
        <sz val="8"/>
        <color rgb="FF404040"/>
        <rFont val="Segoe UI Symbol"/>
        <family val="2"/>
      </rPr>
      <t>2,50 a &lt;10,00</t>
    </r>
  </si>
  <si>
    <r>
      <rPr>
        <sz val="8"/>
        <color rgb="FF404040"/>
        <rFont val="Segoe UI Symbol"/>
        <family val="2"/>
      </rPr>
      <t>10,00 a &lt;100,00</t>
    </r>
  </si>
  <si>
    <r>
      <rPr>
        <sz val="8"/>
        <color rgb="FFFFFFFF"/>
        <rFont val="Segoe UI Symbol"/>
        <family val="2"/>
      </rPr>
      <t>Cartera Sana</t>
    </r>
  </si>
  <si>
    <r>
      <rPr>
        <sz val="8"/>
        <color rgb="FF404040"/>
        <rFont val="Segoe UI Symbol"/>
        <family val="2"/>
      </rPr>
      <t>100,00 (Default)</t>
    </r>
  </si>
  <si>
    <r>
      <rPr>
        <sz val="7"/>
        <color rgb="FF000000"/>
        <rFont val="Segoe UI Symbol"/>
        <family val="2"/>
      </rPr>
      <t xml:space="preserve">(1) Número de deudores en miles. </t>
    </r>
    <r>
      <rPr>
        <sz val="7"/>
        <color rgb="FF000000"/>
        <rFont val="Segoe UI Symbol"/>
        <family val="2"/>
      </rPr>
      <t>_x000D_
Solo se incluye riesgo de crédito. No se incluye riesgo de contrapartida, ni titulizaciones, ni accionaria</t>
    </r>
    <r>
      <rPr>
        <sz val="7"/>
        <rFont val="Segoe UI Symbol"/>
        <family val="2"/>
      </rPr>
      <t>l.</t>
    </r>
  </si>
  <si>
    <r>
      <rPr>
        <sz val="8"/>
        <color rgb="FF404040"/>
        <rFont val="Segoe UI Symbol"/>
        <family val="2"/>
      </rPr>
      <t>Tamaño del activo</t>
    </r>
  </si>
  <si>
    <r>
      <rPr>
        <sz val="8"/>
        <color rgb="FF404040"/>
        <rFont val="Segoe UI Symbol"/>
        <family val="2"/>
      </rPr>
      <t>Actualización del modelo</t>
    </r>
  </si>
  <si>
    <r>
      <rPr>
        <sz val="8"/>
        <color rgb="FF404040"/>
        <rFont val="Segoe UI Symbol"/>
        <family val="2"/>
      </rPr>
      <t>Adquisiciones y enajenaciones</t>
    </r>
  </si>
  <si>
    <r>
      <rPr>
        <sz val="8"/>
        <color rgb="FF404040"/>
        <rFont val="Segoe UI Symbol"/>
        <family val="2"/>
      </rPr>
      <t>Otros</t>
    </r>
  </si>
  <si>
    <t>(1) Requerimientos de capital al 8%</t>
  </si>
  <si>
    <r>
      <rPr>
        <b/>
        <sz val="10"/>
        <color rgb="FFFFFFFF"/>
        <rFont val="Arial"/>
        <family val="2"/>
      </rPr>
      <t>CASTELLANO</t>
    </r>
  </si>
  <si>
    <r>
      <rPr>
        <sz val="7"/>
        <color rgb="FF000000"/>
        <rFont val="Segoe UI Symbol"/>
        <family val="2"/>
      </rPr>
      <t>Importes en millones de euros</t>
    </r>
  </si>
  <si>
    <r>
      <rPr>
        <b/>
        <sz val="10"/>
        <color rgb="FFFFFFFF"/>
        <rFont val="Arial"/>
        <family val="2"/>
      </rPr>
      <t>CASTELLANO</t>
    </r>
  </si>
  <si>
    <r>
      <rPr>
        <sz val="7"/>
        <color rgb="FF000000"/>
        <rFont val="Segoe UI Symbol"/>
        <family val="2"/>
      </rPr>
      <t>Importes en millones de euros</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</si>
  <si>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</si>
  <si>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</si>
  <si>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Valor contable  bruto de</t>
    </r>
  </si>
  <si>
    <r>
      <rPr>
        <sz val="8"/>
        <color rgb="FFFFFFFF"/>
        <rFont val="Segoe UI Symbol"/>
        <family val="2"/>
      </rPr>
      <t xml:space="preserve">Ajuste por </t>
    </r>
    <r>
      <rPr>
        <sz val="8"/>
        <color rgb="FFFFFFFF"/>
        <rFont val="Segoe UI Symbol"/>
        <family val="2"/>
      </rPr>
      <t>_x000D_
riesgo d</t>
    </r>
    <r>
      <rPr>
        <sz val="8"/>
        <color rgb="FFFFFFFF"/>
        <rFont val="Segoe UI Symbol"/>
        <family val="2"/>
      </rPr>
      <t>e _x000D_
créd</t>
    </r>
    <r>
      <rPr>
        <sz val="8"/>
        <color rgb="FFFFFFFF"/>
        <rFont val="Segoe UI Symbol"/>
        <family val="2"/>
      </rPr>
      <t>ito _x000D_
específi</t>
    </r>
    <r>
      <rPr>
        <sz val="8"/>
        <color theme="0"/>
        <rFont val="Segoe UI Symbol"/>
        <family val="2"/>
      </rPr>
      <t>co (c)</t>
    </r>
  </si>
  <si>
    <r>
      <rPr>
        <sz val="8"/>
        <color rgb="FFFFFFFF"/>
        <rFont val="Segoe UI Symbol"/>
        <family val="2"/>
      </rPr>
      <t xml:space="preserve">Ajuste por </t>
    </r>
    <r>
      <rPr>
        <sz val="8"/>
        <color rgb="FFFFFFFF"/>
        <rFont val="Segoe UI Symbol"/>
        <family val="2"/>
      </rPr>
      <t xml:space="preserve">_x000D_
riesgo </t>
    </r>
    <r>
      <rPr>
        <sz val="8"/>
        <color rgb="FFFFFFFF"/>
        <rFont val="Segoe UI Symbol"/>
        <family val="2"/>
      </rPr>
      <t>de_x000D_
 crédito general</t>
    </r>
    <r>
      <rPr>
        <sz val="8"/>
        <color theme="0"/>
        <rFont val="Segoe UI Symbol"/>
        <family val="2"/>
      </rPr>
      <t xml:space="preserve"> (d)</t>
    </r>
  </si>
  <si>
    <r>
      <rPr>
        <sz val="8"/>
        <color rgb="FFFFFFFF"/>
        <rFont val="Segoe UI Symbol"/>
        <family val="2"/>
      </rPr>
      <t xml:space="preserve">Fallidos acumulados (e) </t>
    </r>
  </si>
  <si>
    <r>
      <rPr>
        <sz val="8"/>
        <color rgb="FFFFFFFF"/>
        <rFont val="Segoe UI Symbol"/>
        <family val="2"/>
      </rPr>
      <t xml:space="preserve">Cargos por ajustes por riesgo de </t>
    </r>
    <r>
      <rPr>
        <sz val="8"/>
        <color rgb="FFFFFFFF"/>
        <rFont val="Segoe UI Symbol"/>
        <family val="2"/>
      </rPr>
      <t>_x000D_
crédi</t>
    </r>
    <r>
      <rPr>
        <sz val="8"/>
        <color theme="0"/>
        <rFont val="Segoe UI Symbol"/>
        <family val="2"/>
      </rPr>
      <t>to</t>
    </r>
  </si>
  <si>
    <r>
      <rPr>
        <sz val="8"/>
        <color rgb="FFFFFFFF"/>
        <rFont val="Segoe UI Symbol"/>
        <family val="2"/>
      </rPr>
      <t>Valores netos</t>
    </r>
    <r>
      <rPr>
        <sz val="8"/>
        <color rgb="FFFFFFFF"/>
        <rFont val="Segoe UI Symbol"/>
        <family val="2"/>
      </rPr>
      <t>_x000D_
(a+b-c-</t>
    </r>
    <r>
      <rPr>
        <sz val="8"/>
        <color theme="0"/>
        <rFont val="Segoe UI Symbol"/>
        <family val="2"/>
      </rPr>
      <t>d)</t>
    </r>
  </si>
  <si>
    <r>
      <rPr>
        <sz val="8"/>
        <color rgb="FFFFFFFF"/>
        <rFont val="Segoe UI Symbol"/>
        <family val="2"/>
      </rPr>
      <t>Exposiciones en situación de default (a)</t>
    </r>
  </si>
  <si>
    <r>
      <rPr>
        <sz val="8"/>
        <color rgb="FFFFFFFF"/>
        <rFont val="Segoe UI Symbol"/>
        <family val="2"/>
      </rPr>
      <t>Exposiciones que no están en situación de default (b)</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</si>
  <si>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</si>
  <si>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</si>
  <si>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Valor contable bruto de</t>
    </r>
  </si>
  <si>
    <r>
      <rPr>
        <sz val="8"/>
        <color rgb="FFFFFFFF"/>
        <rFont val="Segoe UI Symbol"/>
        <family val="2"/>
      </rPr>
      <t>Ajuste por riesgo de</t>
    </r>
    <r>
      <rPr>
        <sz val="8"/>
        <color rgb="FFFFFFFF"/>
        <rFont val="Segoe UI Symbol"/>
        <family val="2"/>
      </rPr>
      <t xml:space="preserve">_x000D_
crédito específico ( </t>
    </r>
    <r>
      <rPr>
        <sz val="8"/>
        <color theme="0"/>
        <rFont val="Segoe UI Symbol"/>
        <family val="2"/>
      </rPr>
      <t>c)</t>
    </r>
  </si>
  <si>
    <r>
      <rPr>
        <sz val="8"/>
        <color rgb="FFFFFFFF"/>
        <rFont val="Segoe UI Symbol"/>
        <family val="2"/>
      </rPr>
      <t>Ajuste por</t>
    </r>
    <r>
      <rPr>
        <sz val="8"/>
        <color rgb="FFFFFFFF"/>
        <rFont val="Segoe UI Symbol"/>
        <family val="2"/>
      </rPr>
      <t>_x000D_
riesgo de crédi</t>
    </r>
    <r>
      <rPr>
        <sz val="8"/>
        <color rgb="FFFFFFFF"/>
        <rFont val="Segoe UI Symbol"/>
        <family val="2"/>
      </rPr>
      <t>to_x000D_
general</t>
    </r>
    <r>
      <rPr>
        <sz val="8"/>
        <color theme="0"/>
        <rFont val="Segoe UI Symbol"/>
        <family val="2"/>
      </rPr>
      <t xml:space="preserve"> (d)</t>
    </r>
  </si>
  <si>
    <r>
      <rPr>
        <sz val="8"/>
        <color rgb="FFFFFFFF"/>
        <rFont val="Segoe UI Symbol"/>
        <family val="2"/>
      </rPr>
      <t>Fallidos acumulados</t>
    </r>
    <r>
      <rPr>
        <sz val="8"/>
        <color rgb="FFFFFFFF"/>
        <rFont val="Segoe UI Symbol"/>
        <family val="2"/>
      </rPr>
      <t>_x000D_
(</t>
    </r>
    <r>
      <rPr>
        <sz val="8"/>
        <color theme="0"/>
        <rFont val="Segoe UI Symbol"/>
        <family val="2"/>
      </rPr>
      <t>e)</t>
    </r>
  </si>
  <si>
    <r>
      <rPr>
        <sz val="8"/>
        <color rgb="FFFFFFFF"/>
        <rFont val="Segoe UI Symbol"/>
        <family val="2"/>
      </rPr>
      <t>Cargos por ajustes por riesgo de crédito</t>
    </r>
  </si>
  <si>
    <r>
      <rPr>
        <sz val="8"/>
        <color rgb="FFFFFFFF"/>
        <rFont val="Segoe UI Symbol"/>
        <family val="2"/>
      </rPr>
      <t>Valores netos</t>
    </r>
    <r>
      <rPr>
        <sz val="8"/>
        <color rgb="FFFFFFFF"/>
        <rFont val="Segoe UI Symbol"/>
        <family val="2"/>
      </rPr>
      <t>_x000D_
(a+b-c-</t>
    </r>
    <r>
      <rPr>
        <sz val="8"/>
        <color theme="0"/>
        <rFont val="Segoe UI Symbol"/>
        <family val="2"/>
      </rPr>
      <t>d)</t>
    </r>
  </si>
  <si>
    <r>
      <rPr>
        <sz val="8"/>
        <color rgb="FFFFFFFF"/>
        <rFont val="Segoe UI Symbol"/>
        <family val="2"/>
      </rPr>
      <t>Exposiciones en situación de default</t>
    </r>
    <r>
      <rPr>
        <sz val="8"/>
        <color rgb="FFFFFFFF"/>
        <rFont val="Segoe UI Symbol"/>
        <family val="2"/>
      </rPr>
      <t>_x000D_
(</t>
    </r>
    <r>
      <rPr>
        <sz val="8"/>
        <color theme="0"/>
        <rFont val="Segoe UI Symbol"/>
        <family val="2"/>
      </rPr>
      <t>a)</t>
    </r>
  </si>
  <si>
    <r>
      <rPr>
        <sz val="8"/>
        <color rgb="FFFFFFFF"/>
        <rFont val="Segoe UI Symbol"/>
        <family val="2"/>
      </rPr>
      <t>Exposiciones que no están en situación de default (b)</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</si>
  <si>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</si>
  <si>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</si>
  <si>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 xml:space="preserve">Exposiciones no garantizadas </t>
    </r>
    <r>
      <rPr>
        <sz val="8"/>
        <color rgb="FFFFFFFF"/>
        <rFont val="Segoe UI Symbol"/>
        <family val="2"/>
      </rPr>
      <t>_x000D_
– Importe en libr</t>
    </r>
    <r>
      <rPr>
        <sz val="8"/>
        <color rgb="FFFFFFFF"/>
        <rFont val="Segoe UI Symbol"/>
        <family val="2"/>
      </rPr>
      <t>os</t>
    </r>
  </si>
  <si>
    <r>
      <rPr>
        <sz val="8"/>
        <color rgb="FFFFFFFF"/>
        <rFont val="Segoe UI Symbol"/>
        <family val="2"/>
      </rPr>
      <t xml:space="preserve">Exposiciones garantizadas </t>
    </r>
    <r>
      <rPr>
        <sz val="8"/>
        <color rgb="FFFFFFFF"/>
        <rFont val="Segoe UI Symbol"/>
        <family val="2"/>
      </rPr>
      <t>_x000D_
– Importe en libr</t>
    </r>
    <r>
      <rPr>
        <sz val="8"/>
        <color rgb="FFFFFFFF"/>
        <rFont val="Segoe UI Symbol"/>
        <family val="2"/>
      </rPr>
      <t>os</t>
    </r>
  </si>
  <si>
    <r>
      <rPr>
        <sz val="8"/>
        <color rgb="FFFFFFFF"/>
        <rFont val="Segoe UI Symbol"/>
        <family val="2"/>
      </rPr>
      <t xml:space="preserve">Exposiciones </t>
    </r>
    <r>
      <rPr>
        <sz val="8"/>
        <color rgb="FFFFFFFF"/>
        <rFont val="Segoe UI Symbol"/>
        <family val="2"/>
      </rPr>
      <t>_x000D_
cubiertas co</t>
    </r>
    <r>
      <rPr>
        <sz val="8"/>
        <color rgb="FFFFFFFF"/>
        <rFont val="Segoe UI Symbol"/>
        <family val="2"/>
      </rPr>
      <t>n _x000D_
garantías re</t>
    </r>
    <r>
      <rPr>
        <sz val="8"/>
        <color theme="0"/>
        <rFont val="Segoe UI Symbol"/>
        <family val="2"/>
      </rPr>
      <t>ales</t>
    </r>
  </si>
  <si>
    <r>
      <rPr>
        <sz val="8"/>
        <color rgb="FFFFFFFF"/>
        <rFont val="Segoe UI Symbol"/>
        <family val="2"/>
      </rPr>
      <t xml:space="preserve">Exposiciones </t>
    </r>
    <r>
      <rPr>
        <sz val="8"/>
        <color rgb="FFFFFFFF"/>
        <rFont val="Segoe UI Symbol"/>
        <family val="2"/>
      </rPr>
      <t>_x000D_
cubiertas co</t>
    </r>
    <r>
      <rPr>
        <sz val="8"/>
        <color rgb="FFFFFFFF"/>
        <rFont val="Segoe UI Symbol"/>
        <family val="2"/>
      </rPr>
      <t>n _x000D_
garantías financi</t>
    </r>
    <r>
      <rPr>
        <sz val="8"/>
        <color theme="0"/>
        <rFont val="Segoe UI Symbol"/>
        <family val="2"/>
      </rPr>
      <t>eras</t>
    </r>
  </si>
  <si>
    <r>
      <rPr>
        <sz val="8"/>
        <color rgb="FFFFFFFF"/>
        <rFont val="Segoe UI Symbol"/>
        <family val="2"/>
      </rPr>
      <t>Exposiciones garantizadas con derivados de crédito</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</si>
  <si>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</si>
  <si>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</si>
  <si>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Ajuste acumulado por riesgo de crédito específico</t>
    </r>
  </si>
  <si>
    <r>
      <rPr>
        <sz val="8"/>
        <color rgb="FFFFFFFF"/>
        <rFont val="Segoe UI Symbol"/>
        <family val="2"/>
      </rPr>
      <t>Ajuste acumulado por riesgo de crédito general</t>
    </r>
  </si>
  <si>
    <r>
      <rPr>
        <sz val="8"/>
        <color rgb="FF404040"/>
        <rFont val="Segoe UI Symbol"/>
        <family val="2"/>
      </rPr>
      <t>Saldo de apertura</t>
    </r>
  </si>
  <si>
    <r>
      <rPr>
        <sz val="8"/>
        <color rgb="FF404040"/>
        <rFont val="Segoe UI Symbol"/>
        <family val="2"/>
      </rPr>
      <t>Disminuciones por baja en cuentas</t>
    </r>
  </si>
  <si>
    <r>
      <rPr>
        <sz val="8"/>
        <color rgb="FF404040"/>
        <rFont val="Segoe UI Symbol"/>
        <family val="2"/>
      </rPr>
      <t>Cambios por variación del riesgo de crédito (neto)</t>
    </r>
  </si>
  <si>
    <r>
      <rPr>
        <sz val="8"/>
        <color rgb="FF404040"/>
        <rFont val="Segoe UI Symbol"/>
        <family val="2"/>
      </rPr>
      <t>Cambios por modificaciones sin baja en cuentas (neto)</t>
    </r>
  </si>
  <si>
    <r>
      <rPr>
        <sz val="8"/>
        <color rgb="FF404040"/>
        <rFont val="Segoe UI Symbol"/>
        <family val="2"/>
      </rPr>
      <t>Cambios por actualización del método de estimación de la entidad (neto)</t>
    </r>
  </si>
  <si>
    <r>
      <rPr>
        <sz val="8"/>
        <color rgb="FF404040"/>
        <rFont val="Segoe UI Symbol"/>
        <family val="2"/>
      </rPr>
      <t>Disminución en la cuenta correctora de valor por fallidos dados de baja</t>
    </r>
  </si>
  <si>
    <r>
      <rPr>
        <sz val="8"/>
        <color rgb="FF404040"/>
        <rFont val="Segoe UI Symbol"/>
        <family val="2"/>
      </rPr>
      <t>Otros ajustes</t>
    </r>
  </si>
  <si>
    <r>
      <rPr>
        <sz val="8"/>
        <color rgb="FFFFFFFF"/>
        <rFont val="Segoe UI Symbol"/>
        <family val="2"/>
      </rPr>
      <t>Saldo de cierre</t>
    </r>
  </si>
  <si>
    <r>
      <rPr>
        <sz val="8"/>
        <color rgb="FF404040"/>
        <rFont val="Segoe UI Symbol"/>
        <family val="2"/>
      </rPr>
      <t>Recuperaciones de importes de fallidos previamente dados de baja registradas directamente en el estado de resultados</t>
    </r>
  </si>
  <si>
    <r>
      <rPr>
        <sz val="8"/>
        <color rgb="FF404040"/>
        <rFont val="Segoe UI Symbol"/>
        <family val="2"/>
      </rPr>
      <t>Importes de fallidos dados de baja directamente en el estado de resultados</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</si>
  <si>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</si>
  <si>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</si>
  <si>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 xml:space="preserve">Importe en libros bruto / importe nominal de </t>
    </r>
    <r>
      <rPr>
        <sz val="8"/>
        <color rgb="FFFFFFFF"/>
        <rFont val="Segoe UI Symbol"/>
        <family val="2"/>
      </rPr>
      <t>_x000D_
las exposiciones reestructuradas o refinanciad</t>
    </r>
    <r>
      <rPr>
        <sz val="8"/>
        <color theme="0"/>
        <rFont val="Segoe UI Symbol"/>
        <family val="2"/>
      </rPr>
      <t>as</t>
    </r>
  </si>
  <si>
    <r>
      <rPr>
        <sz val="8"/>
        <color rgb="FFFFFFFF"/>
        <rFont val="Segoe UI Symbol"/>
        <family val="2"/>
      </rPr>
      <t xml:space="preserve">Deterioro de valor acumulado, cambios acumulados negativos </t>
    </r>
    <r>
      <rPr>
        <sz val="8"/>
        <color rgb="FFFFFFFF"/>
        <rFont val="Segoe UI Symbol"/>
        <family val="2"/>
      </rPr>
      <t>_x000D_
en el valor razonable debido al riesgo de crédito y provisione</t>
    </r>
    <r>
      <rPr>
        <sz val="8"/>
        <color theme="0"/>
        <rFont val="Segoe UI Symbol"/>
        <family val="2"/>
      </rPr>
      <t xml:space="preserve">s </t>
    </r>
  </si>
  <si>
    <r>
      <rPr>
        <sz val="8"/>
        <color rgb="FFFFFFFF"/>
        <rFont val="Segoe UI Symbol"/>
        <family val="2"/>
      </rPr>
      <t xml:space="preserve">Garantías reales y financieras recibidas sobre </t>
    </r>
    <r>
      <rPr>
        <sz val="8"/>
        <color rgb="FFFFFFFF"/>
        <rFont val="Segoe UI Symbol"/>
        <family val="2"/>
      </rPr>
      <t>_x000D_
exposiciones reestructuradas o refinanciada</t>
    </r>
    <r>
      <rPr>
        <sz val="8"/>
        <color theme="0"/>
        <rFont val="Segoe UI Symbol"/>
        <family val="2"/>
      </rPr>
      <t xml:space="preserve">s </t>
    </r>
  </si>
  <si>
    <r>
      <rPr>
        <sz val="8"/>
        <color rgb="FFFFFFFF"/>
        <rFont val="Segoe UI Symbol"/>
        <family val="2"/>
      </rPr>
      <t>Reestructuraciones o refinanciaciones no dudosas</t>
    </r>
  </si>
  <si>
    <r>
      <rPr>
        <sz val="8"/>
        <color rgb="FFFFFFFF"/>
        <rFont val="Segoe UI Symbol"/>
        <family val="2"/>
      </rPr>
      <t>Reestructuraciones o refinanciaciones dudosas</t>
    </r>
  </si>
  <si>
    <r>
      <rPr>
        <sz val="8"/>
        <color rgb="FFFFFFFF"/>
        <rFont val="Segoe UI Symbol"/>
        <family val="2"/>
      </rPr>
      <t xml:space="preserve">Sobre exposiciones  reestructuradas </t>
    </r>
    <r>
      <rPr>
        <sz val="8"/>
        <color rgb="FFFFFFFF"/>
        <rFont val="Segoe UI Symbol"/>
        <family val="2"/>
      </rPr>
      <t>_x000D_
o refinanciadas no dudos</t>
    </r>
    <r>
      <rPr>
        <sz val="8"/>
        <color theme="0"/>
        <rFont val="Segoe UI Symbol"/>
        <family val="2"/>
      </rPr>
      <t>as</t>
    </r>
  </si>
  <si>
    <r>
      <rPr>
        <sz val="8"/>
        <color rgb="FFFFFFFF"/>
        <rFont val="Segoe UI Symbol"/>
        <family val="2"/>
      </rPr>
      <t xml:space="preserve">Sobre exposiciones  reestructuradas o </t>
    </r>
    <r>
      <rPr>
        <sz val="8"/>
        <color rgb="FFFFFFFF"/>
        <rFont val="Segoe UI Symbol"/>
        <family val="2"/>
      </rPr>
      <t>_x000D_
refinanciadas dudos</t>
    </r>
    <r>
      <rPr>
        <sz val="8"/>
        <color theme="0"/>
        <rFont val="Segoe UI Symbol"/>
        <family val="2"/>
      </rPr>
      <t>as</t>
    </r>
  </si>
  <si>
    <r>
      <rPr>
        <sz val="8"/>
        <color rgb="FFFFFFFF"/>
        <rFont val="Segoe UI Symbol"/>
        <family val="2"/>
      </rPr>
      <t>Garantías reales y financieras recibidas sobre exposiciones reestructuradas o refinanciadas dudosas</t>
    </r>
  </si>
  <si>
    <r>
      <rPr>
        <sz val="8"/>
        <color rgb="FFFFFFFF"/>
        <rFont val="Segoe UI Symbol"/>
        <family val="2"/>
      </rPr>
      <t>De las cuales: en situación de default</t>
    </r>
  </si>
  <si>
    <r>
      <rPr>
        <sz val="8"/>
        <color rgb="FFFFFFFF"/>
        <rFont val="Segoe UI Symbol"/>
        <family val="2"/>
      </rPr>
      <t>De las cuales: con deterioro de valor</t>
    </r>
  </si>
  <si>
    <r>
      <rPr>
        <b/>
        <sz val="8"/>
        <color rgb="FF404040"/>
        <rFont val="Segoe UI Symbol"/>
        <family val="2"/>
      </rPr>
      <t>Préstamos y anticipos</t>
    </r>
  </si>
  <si>
    <r>
      <rPr>
        <sz val="8"/>
        <color rgb="FF404040"/>
        <rFont val="Segoe UI Symbol"/>
        <family val="2"/>
      </rPr>
      <t>Bancos centrales</t>
    </r>
  </si>
  <si>
    <r>
      <rPr>
        <sz val="8"/>
        <color rgb="FF404040"/>
        <rFont val="Segoe UI Symbol"/>
        <family val="2"/>
      </rPr>
      <t>Administraciones públicas</t>
    </r>
  </si>
  <si>
    <r>
      <rPr>
        <sz val="8"/>
        <color rgb="FF404040"/>
        <rFont val="Segoe UI Symbol"/>
        <family val="2"/>
      </rPr>
      <t>Entidades de crédito</t>
    </r>
  </si>
  <si>
    <r>
      <rPr>
        <sz val="8"/>
        <color rgb="FF404040"/>
        <rFont val="Segoe UI Symbol"/>
        <family val="2"/>
      </rPr>
      <t>Otras sociedades financieras</t>
    </r>
  </si>
  <si>
    <r>
      <rPr>
        <sz val="8"/>
        <color rgb="FF404040"/>
        <rFont val="Segoe UI Symbol"/>
        <family val="2"/>
      </rPr>
      <t>Sociedades no financieras</t>
    </r>
  </si>
  <si>
    <r>
      <rPr>
        <sz val="8"/>
        <color rgb="FF404040"/>
        <rFont val="Segoe UI Symbol"/>
        <family val="2"/>
      </rPr>
      <t>Hogares</t>
    </r>
  </si>
  <si>
    <r>
      <rPr>
        <b/>
        <sz val="8"/>
        <color rgb="FF404040"/>
        <rFont val="Segoe UI Symbol"/>
        <family val="2"/>
      </rPr>
      <t xml:space="preserve">Valores representativos </t>
    </r>
    <r>
      <rPr>
        <b/>
        <sz val="8"/>
        <color rgb="FF404040"/>
        <rFont val="Segoe UI Symbol"/>
        <family val="2"/>
      </rPr>
      <t>_x000D_
de deu</t>
    </r>
    <r>
      <rPr>
        <b/>
        <sz val="8"/>
        <color theme="1" tint="0.249977111117893"/>
        <rFont val="Segoe UI Symbol"/>
        <family val="2"/>
      </rPr>
      <t>da</t>
    </r>
  </si>
  <si>
    <r>
      <rPr>
        <b/>
        <sz val="8"/>
        <color rgb="FF404040"/>
        <rFont val="Segoe UI Symbol"/>
        <family val="2"/>
      </rPr>
      <t xml:space="preserve">Compromisos de </t>
    </r>
    <r>
      <rPr>
        <b/>
        <sz val="8"/>
        <color rgb="FF404040"/>
        <rFont val="Segoe UI Symbol"/>
        <family val="2"/>
      </rPr>
      <t>_x000D_
préstamos concedid</t>
    </r>
    <r>
      <rPr>
        <b/>
        <sz val="8"/>
        <color theme="1" tint="0.249977111117893"/>
        <rFont val="Segoe UI Symbol"/>
        <family val="2"/>
      </rPr>
      <t>os</t>
    </r>
  </si>
  <si>
    <r>
      <rPr>
        <sz val="8"/>
        <color rgb="FFFFFFFF"/>
        <rFont val="Segoe UI Symbol"/>
        <family val="2"/>
      </rPr>
      <t>Total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</si>
  <si>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</si>
  <si>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</si>
  <si>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 xml:space="preserve">Importe en libros bruto / importe nominal </t>
    </r>
  </si>
  <si>
    <r>
      <rPr>
        <sz val="8"/>
        <color rgb="FFFFFFFF"/>
        <rFont val="Segoe UI Symbol"/>
        <family val="2"/>
      </rPr>
      <t xml:space="preserve">Exposiciones no dudosas </t>
    </r>
  </si>
  <si>
    <r>
      <rPr>
        <sz val="8"/>
        <color rgb="FFFFFFFF"/>
        <rFont val="Segoe UI Symbol"/>
        <family val="2"/>
      </rPr>
      <t xml:space="preserve">Exposiciones dudosas </t>
    </r>
  </si>
  <si>
    <r>
      <rPr>
        <sz val="8"/>
        <color rgb="FFFFFFFF"/>
        <rFont val="Segoe UI Symbol"/>
        <family val="2"/>
      </rPr>
      <t xml:space="preserve">No vencidas o vencidas ≤ 30 días </t>
    </r>
  </si>
  <si>
    <r>
      <rPr>
        <sz val="8"/>
        <color rgb="FFFFFFFF"/>
        <rFont val="Segoe UI Symbol"/>
        <family val="2"/>
      </rPr>
      <t xml:space="preserve"> Vencidas &gt; 30 días ≤ 90 días </t>
    </r>
  </si>
  <si>
    <r>
      <rPr>
        <sz val="8"/>
        <color rgb="FFFFFFFF"/>
        <rFont val="Segoe UI Symbol"/>
        <family val="2"/>
      </rPr>
      <t>Pago improbable no vencidas o vencidas ≤ 90 días</t>
    </r>
  </si>
  <si>
    <r>
      <rPr>
        <sz val="8"/>
        <color rgb="FFFFFFFF"/>
        <rFont val="Segoe UI Symbol"/>
        <family val="2"/>
      </rPr>
      <t xml:space="preserve">Vencidas &gt; 90 días ≤  180 días </t>
    </r>
  </si>
  <si>
    <r>
      <rPr>
        <sz val="8"/>
        <color rgb="FFFFFFFF"/>
        <rFont val="Segoe UI Symbol"/>
        <family val="2"/>
      </rPr>
      <t>Vencidas &gt; 180 días ≤  1 año</t>
    </r>
  </si>
  <si>
    <r>
      <rPr>
        <sz val="8"/>
        <color rgb="FFFFFFFF"/>
        <rFont val="Segoe UI Symbol"/>
        <family val="2"/>
      </rPr>
      <t>Vencidas &gt; 1 año ≤ 2 años</t>
    </r>
  </si>
  <si>
    <r>
      <rPr>
        <sz val="8"/>
        <color rgb="FFFFFFFF"/>
        <rFont val="Segoe UI Symbol"/>
        <family val="2"/>
      </rPr>
      <t>Vencidas &gt; 2 año ≤  5 años</t>
    </r>
  </si>
  <si>
    <r>
      <rPr>
        <sz val="8"/>
        <color rgb="FFFFFFFF"/>
        <rFont val="Segoe UI Symbol"/>
        <family val="2"/>
      </rPr>
      <t>Vencidas &gt; 5 año ≤ 7 años</t>
    </r>
  </si>
  <si>
    <r>
      <rPr>
        <sz val="8"/>
        <color rgb="FFFFFFFF"/>
        <rFont val="Segoe UI Symbol"/>
        <family val="2"/>
      </rPr>
      <t xml:space="preserve">Vencidas &gt; 7 años </t>
    </r>
  </si>
  <si>
    <r>
      <rPr>
        <sz val="8"/>
        <color rgb="FFFFFFFF"/>
        <rFont val="Segoe UI Symbol"/>
        <family val="2"/>
      </rPr>
      <t xml:space="preserve">De las cuales: en </t>
    </r>
    <r>
      <rPr>
        <sz val="8"/>
        <color rgb="FFFFFFFF"/>
        <rFont val="Segoe UI Symbol"/>
        <family val="2"/>
      </rPr>
      <t>_x000D_
situación d</t>
    </r>
    <r>
      <rPr>
        <b/>
        <i/>
        <sz val="8"/>
        <color rgb="FFFFFFFF"/>
        <rFont val="Segoe UI Semibold"/>
        <family val="2"/>
      </rPr>
      <t>e Defau</t>
    </r>
    <r>
      <rPr>
        <sz val="8"/>
        <color theme="0"/>
        <rFont val="Segoe UI Symbol"/>
        <family val="2"/>
      </rPr>
      <t>lt</t>
    </r>
  </si>
  <si>
    <r>
      <rPr>
        <b/>
        <sz val="8"/>
        <color rgb="FF404040"/>
        <rFont val="Segoe UI Symbol"/>
        <family val="2"/>
      </rPr>
      <t xml:space="preserve"> Préstamos y anticipos</t>
    </r>
  </si>
  <si>
    <r>
      <rPr>
        <sz val="8"/>
        <color rgb="FF404040"/>
        <rFont val="Segoe UI Symbol"/>
        <family val="2"/>
      </rPr>
      <t>Bancos centrales</t>
    </r>
  </si>
  <si>
    <r>
      <rPr>
        <sz val="8"/>
        <color rgb="FF404040"/>
        <rFont val="Segoe UI Symbol"/>
        <family val="2"/>
      </rPr>
      <t>Administraciones Públicas</t>
    </r>
  </si>
  <si>
    <r>
      <rPr>
        <sz val="8"/>
        <color rgb="FF404040"/>
        <rFont val="Segoe UI Symbol"/>
        <family val="2"/>
      </rPr>
      <t>Entidades de crédito</t>
    </r>
  </si>
  <si>
    <r>
      <rPr>
        <sz val="8"/>
        <color rgb="FF404040"/>
        <rFont val="Segoe UI Symbol"/>
        <family val="2"/>
      </rPr>
      <t>Otras sociades financieras</t>
    </r>
  </si>
  <si>
    <r>
      <rPr>
        <sz val="8"/>
        <color rgb="FF404040"/>
        <rFont val="Segoe UI Symbol"/>
        <family val="2"/>
      </rPr>
      <t>Sociedades no financieras</t>
    </r>
  </si>
  <si>
    <r>
      <rPr>
        <sz val="8"/>
        <color rgb="FF404040"/>
        <rFont val="Segoe UI Symbol"/>
        <family val="2"/>
      </rPr>
      <t xml:space="preserve"> De los cuales pymes</t>
    </r>
  </si>
  <si>
    <r>
      <rPr>
        <sz val="8"/>
        <color rgb="FF404040"/>
        <rFont val="Segoe UI Symbol"/>
        <family val="2"/>
      </rPr>
      <t xml:space="preserve"> Hogares</t>
    </r>
  </si>
  <si>
    <r>
      <rPr>
        <b/>
        <sz val="8"/>
        <color rgb="FF404040"/>
        <rFont val="Segoe UI Symbol"/>
        <family val="2"/>
      </rPr>
      <t xml:space="preserve"> Valores representativos de deuda</t>
    </r>
  </si>
  <si>
    <r>
      <rPr>
        <b/>
        <sz val="8"/>
        <color rgb="FF404040"/>
        <rFont val="Segoe UI Symbol"/>
        <family val="2"/>
      </rPr>
      <t>Exposiciones fuera de balance</t>
    </r>
  </si>
  <si>
    <r>
      <rPr>
        <sz val="8"/>
        <color rgb="FFFFFFFF"/>
        <rFont val="Segoe UI Symbol"/>
        <family val="2"/>
      </rPr>
      <t>Total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</si>
  <si>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</si>
  <si>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</si>
  <si>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Importe en libros bruto / importe nominal</t>
    </r>
  </si>
  <si>
    <r>
      <rPr>
        <sz val="8"/>
        <color rgb="FFFFFFFF"/>
        <rFont val="Segoe UI Symbol"/>
        <family val="2"/>
      </rPr>
      <t xml:space="preserve">Deterioro de valor acumulado, cambios acumulados negativos en el valor razonable debido al riesgo de crédito y provisiones </t>
    </r>
  </si>
  <si>
    <r>
      <rPr>
        <sz val="8"/>
        <color rgb="FFFFFFFF"/>
        <rFont val="Segoe UI Symbol"/>
        <family val="2"/>
      </rPr>
      <t>Fallidos parciales acumulados</t>
    </r>
  </si>
  <si>
    <r>
      <rPr>
        <sz val="8"/>
        <color rgb="FFFFFFFF"/>
        <rFont val="Segoe UI Symbol"/>
        <family val="2"/>
      </rPr>
      <t>Garantías reales y financieras recibidas</t>
    </r>
  </si>
  <si>
    <r>
      <rPr>
        <sz val="8"/>
        <color rgb="FFFFFFFF"/>
        <rFont val="Segoe UI Symbol"/>
        <family val="2"/>
      </rPr>
      <t xml:space="preserve">Exposiciones no dudosas </t>
    </r>
  </si>
  <si>
    <r>
      <rPr>
        <sz val="8"/>
        <color rgb="FFFFFFFF"/>
        <rFont val="Segoe UI Symbol"/>
        <family val="2"/>
      </rPr>
      <t>Exposiciones dudosas</t>
    </r>
  </si>
  <si>
    <r>
      <rPr>
        <sz val="8"/>
        <color rgb="FFFFFFFF"/>
        <rFont val="Segoe UI Symbol"/>
        <family val="2"/>
      </rPr>
      <t>Exposiciones no dudosas  - Deterioro de valor acumulado y provisiones</t>
    </r>
  </si>
  <si>
    <r>
      <rPr>
        <sz val="8"/>
        <color rgb="FFFFFFFF"/>
        <rFont val="Segoe UI Symbol"/>
        <family val="2"/>
      </rPr>
      <t xml:space="preserve">Exposiciones dudosas - Deterioro de valor acumulado, cambios acumulados negativos en el valor razonable debido al riesgo de crédito y provisiones </t>
    </r>
  </si>
  <si>
    <r>
      <rPr>
        <sz val="8"/>
        <color rgb="FFFFFFFF"/>
        <rFont val="Segoe UI Symbol"/>
        <family val="2"/>
      </rPr>
      <t>Sobre exposiciones no dudosas</t>
    </r>
  </si>
  <si>
    <r>
      <rPr>
        <sz val="8"/>
        <color rgb="FFFFFFFF"/>
        <rFont val="Segoe UI Symbol"/>
        <family val="2"/>
      </rPr>
      <t>Sobre exposiciones dudosas</t>
    </r>
  </si>
  <si>
    <r>
      <rPr>
        <sz val="8"/>
        <color rgb="FFFFFFFF"/>
        <rFont val="Segoe UI Symbol"/>
        <family val="2"/>
      </rPr>
      <t>De las cuales: Stage 1</t>
    </r>
  </si>
  <si>
    <r>
      <rPr>
        <sz val="8"/>
        <color rgb="FFFFFFFF"/>
        <rFont val="Segoe UI Symbol"/>
        <family val="2"/>
      </rPr>
      <t>De las cuales: Stage 2</t>
    </r>
  </si>
  <si>
    <r>
      <rPr>
        <sz val="8"/>
        <color rgb="FFFFFFFF"/>
        <rFont val="Segoe UI Symbol"/>
        <family val="2"/>
      </rPr>
      <t>De las cuales: Stage 3</t>
    </r>
  </si>
  <si>
    <r>
      <rPr>
        <b/>
        <sz val="8"/>
        <color rgb="FF404040"/>
        <rFont val="Segoe UI Symbol"/>
        <family val="2"/>
      </rPr>
      <t xml:space="preserve"> Préstamos y anticipos</t>
    </r>
  </si>
  <si>
    <r>
      <rPr>
        <sz val="8"/>
        <color rgb="FF404040"/>
        <rFont val="Segoe UI Symbol"/>
        <family val="2"/>
      </rPr>
      <t>Bancos centrales</t>
    </r>
  </si>
  <si>
    <r>
      <rPr>
        <sz val="8"/>
        <color rgb="FF404040"/>
        <rFont val="Segoe UI Symbol"/>
        <family val="2"/>
      </rPr>
      <t>Administraciones Públicas</t>
    </r>
  </si>
  <si>
    <r>
      <rPr>
        <sz val="8"/>
        <color rgb="FF404040"/>
        <rFont val="Segoe UI Symbol"/>
        <family val="2"/>
      </rPr>
      <t>Entidades de crédito</t>
    </r>
  </si>
  <si>
    <r>
      <rPr>
        <sz val="8"/>
        <color rgb="FF404040"/>
        <rFont val="Segoe UI Symbol"/>
        <family val="2"/>
      </rPr>
      <t>Otras sociades financieras</t>
    </r>
  </si>
  <si>
    <r>
      <rPr>
        <sz val="8"/>
        <color rgb="FF404040"/>
        <rFont val="Segoe UI Symbol"/>
        <family val="2"/>
      </rPr>
      <t>Sociedades no financieras</t>
    </r>
  </si>
  <si>
    <r>
      <rPr>
        <sz val="8"/>
        <color rgb="FF404040"/>
        <rFont val="Segoe UI Symbol"/>
        <family val="2"/>
      </rPr>
      <t xml:space="preserve"> De los cuales pymes</t>
    </r>
  </si>
  <si>
    <r>
      <rPr>
        <sz val="8"/>
        <color rgb="FF404040"/>
        <rFont val="Segoe UI Symbol"/>
        <family val="2"/>
      </rPr>
      <t xml:space="preserve"> Hogares</t>
    </r>
  </si>
  <si>
    <r>
      <rPr>
        <b/>
        <sz val="8"/>
        <color rgb="FF404040"/>
        <rFont val="Segoe UI Symbol"/>
        <family val="2"/>
      </rPr>
      <t xml:space="preserve"> Valores representativos de deuda</t>
    </r>
  </si>
  <si>
    <r>
      <rPr>
        <sz val="8"/>
        <color rgb="FF404040"/>
        <rFont val="Segoe UI Symbol"/>
        <family val="2"/>
      </rPr>
      <t xml:space="preserve"> Bancos centrales</t>
    </r>
  </si>
  <si>
    <r>
      <rPr>
        <b/>
        <sz val="8"/>
        <color rgb="FF404040"/>
        <rFont val="Segoe UI Symbol"/>
        <family val="2"/>
      </rPr>
      <t>Exposiciones fuera de balance</t>
    </r>
  </si>
  <si>
    <r>
      <rPr>
        <sz val="8"/>
        <color rgb="FF404040"/>
        <rFont val="Segoe UI Symbol"/>
        <family val="2"/>
      </rPr>
      <t>Otras sociedades financieras</t>
    </r>
  </si>
  <si>
    <r>
      <rPr>
        <sz val="8"/>
        <color rgb="FFFFFFFF"/>
        <rFont val="Segoe UI Symbol"/>
        <family val="2"/>
      </rPr>
      <t>Total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</si>
  <si>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</si>
  <si>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</si>
  <si>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Garantia reales obtenidas mediante toma de posesión</t>
    </r>
  </si>
  <si>
    <r>
      <rPr>
        <sz val="8"/>
        <color rgb="FFFFFFFF"/>
        <rFont val="Segoe UI Symbol"/>
        <family val="2"/>
      </rPr>
      <t>Valor en el momento del reconocimiento inicial</t>
    </r>
  </si>
  <si>
    <r>
      <rPr>
        <sz val="8"/>
        <color rgb="FFFFFFFF"/>
        <rFont val="Segoe UI Symbol"/>
        <family val="2"/>
      </rPr>
      <t>Cambios acumulados negativos</t>
    </r>
  </si>
  <si>
    <r>
      <rPr>
        <b/>
        <sz val="8"/>
        <color rgb="FF404040"/>
        <rFont val="Segoe UI Symbol"/>
        <family val="2"/>
      </rPr>
      <t>Inmovilizado material</t>
    </r>
  </si>
  <si>
    <r>
      <rPr>
        <b/>
        <sz val="8"/>
        <color rgb="FF404040"/>
        <rFont val="Segoe UI Symbol"/>
        <family val="2"/>
      </rPr>
      <t xml:space="preserve">Otras diferentes de las clasificadas </t>
    </r>
    <r>
      <rPr>
        <b/>
        <sz val="8"/>
        <color rgb="FF404040"/>
        <rFont val="Segoe UI Symbol"/>
        <family val="2"/>
      </rPr>
      <t>_x000D_
como inmovilizado materi</t>
    </r>
    <r>
      <rPr>
        <b/>
        <sz val="8"/>
        <color theme="1" tint="0.249977111117893"/>
        <rFont val="Segoe UI Symbol"/>
        <family val="2"/>
      </rPr>
      <t>al</t>
    </r>
  </si>
  <si>
    <r>
      <rPr>
        <sz val="8"/>
        <color rgb="FF404040"/>
        <rFont val="Segoe UI Symbol"/>
        <family val="2"/>
      </rPr>
      <t>Bienes inmuebles residenciales</t>
    </r>
  </si>
  <si>
    <r>
      <rPr>
        <sz val="8"/>
        <color rgb="FF404040"/>
        <rFont val="Segoe UI Symbol"/>
        <family val="2"/>
      </rPr>
      <t>Bienes inmuebles comerciales</t>
    </r>
  </si>
  <si>
    <r>
      <rPr>
        <sz val="8"/>
        <color rgb="FF404040"/>
        <rFont val="Segoe UI Symbol"/>
        <family val="2"/>
      </rPr>
      <t>Bienes muebles (automóviles, barcos, etc.)</t>
    </r>
  </si>
  <si>
    <r>
      <rPr>
        <sz val="8"/>
        <color rgb="FF404040"/>
        <rFont val="Segoe UI Symbol"/>
        <family val="2"/>
      </rPr>
      <t>Instrumentos de patrimonio y de deuda</t>
    </r>
  </si>
  <si>
    <r>
      <rPr>
        <sz val="8"/>
        <color rgb="FF404040"/>
        <rFont val="Segoe UI Symbol"/>
        <family val="2"/>
      </rPr>
      <t>Otras</t>
    </r>
  </si>
  <si>
    <r>
      <rPr>
        <sz val="8"/>
        <color rgb="FFFFFFFF"/>
        <rFont val="Segoe UI Symbol"/>
        <family val="2"/>
      </rPr>
      <t>Total</t>
    </r>
  </si>
  <si>
    <r>
      <rPr>
        <b/>
        <sz val="11"/>
        <color rgb="FFFFFFFF"/>
        <rFont val="Calibri"/>
        <family val="2"/>
      </rPr>
      <t>CASTELLANO</t>
    </r>
  </si>
  <si>
    <r>
      <rPr>
        <sz val="7"/>
        <color rgb="FF000000"/>
        <rFont val="Segoe UI Symbol"/>
        <family val="2"/>
      </rPr>
      <t>Importes en millones de euros</t>
    </r>
  </si>
  <si>
    <r>
      <rPr>
        <sz val="8"/>
        <color rgb="FFFFFFFF"/>
        <rFont val="Segoe UI Symbol"/>
        <family val="2"/>
      </rPr>
      <t>Importe en libros bruto</t>
    </r>
  </si>
  <si>
    <r>
      <rPr>
        <sz val="8"/>
        <color rgb="FFFFFFFF"/>
        <rFont val="Segoe UI Symbol"/>
        <family val="2"/>
      </rPr>
      <t xml:space="preserve">Deterioro de valor acumulado, cambios acumulados negativos </t>
    </r>
    <r>
      <rPr>
        <sz val="8"/>
        <color rgb="FFFFFFFF"/>
        <rFont val="Segoe UI Symbol"/>
        <family val="2"/>
      </rPr>
      <t>_x000D_
en el valor razonable debido al riesgo de crédit</t>
    </r>
    <r>
      <rPr>
        <sz val="8"/>
        <color theme="0"/>
        <rFont val="Segoe UI Symbol"/>
        <family val="2"/>
      </rPr>
      <t xml:space="preserve">o </t>
    </r>
  </si>
  <si>
    <r>
      <rPr>
        <sz val="8"/>
        <color rgb="FFFFFFFF"/>
        <rFont val="Segoe UI Symbol"/>
        <family val="2"/>
      </rPr>
      <t>Reestructuraciones o refinanciaciones no dudosas</t>
    </r>
  </si>
  <si>
    <r>
      <rPr>
        <sz val="8"/>
        <color rgb="FFFFFFFF"/>
        <rFont val="Segoe UI Symbol"/>
        <family val="2"/>
      </rPr>
      <t>Reestructuraciones o refinanciaciones dudosas</t>
    </r>
  </si>
  <si>
    <r>
      <rPr>
        <sz val="8"/>
        <color rgb="FFFFFFFF"/>
        <rFont val="Segoe UI Symbol"/>
        <family val="2"/>
      </rPr>
      <t>Entradas de exposiciones de exposiciones dudosas</t>
    </r>
  </si>
  <si>
    <r>
      <rPr>
        <sz val="8"/>
        <color rgb="FFFFFFFF"/>
        <rFont val="Segoe UI Symbol"/>
        <family val="2"/>
      </rPr>
      <t xml:space="preserve">De las cuales: </t>
    </r>
    <r>
      <rPr>
        <sz val="8"/>
        <color rgb="FFFFFFFF"/>
        <rFont val="Segoe UI Symbol"/>
        <family val="2"/>
      </rPr>
      <t>_x000D_
exposiciones con medidas de reestructuración o refinanciaci</t>
    </r>
    <r>
      <rPr>
        <sz val="8"/>
        <color theme="0"/>
        <rFont val="Segoe UI Symbol"/>
        <family val="2"/>
      </rPr>
      <t>ón</t>
    </r>
  </si>
  <si>
    <r>
      <rPr>
        <sz val="8"/>
        <color rgb="FFFFFFFF"/>
        <rFont val="Segoe UI Symbol"/>
        <family val="2"/>
      </rPr>
      <t xml:space="preserve">De las cuales: </t>
    </r>
    <r>
      <rPr>
        <sz val="8"/>
        <color rgb="FFFFFFFF"/>
        <rFont val="Segoe UI Symbol"/>
        <family val="2"/>
      </rPr>
      <t xml:space="preserve">_x000D_
Instrumentos con un aumento significativo en el riesgo de crédito desde el reconocimiento inicial pero sin deterioro crediticio (Stage </t>
    </r>
    <r>
      <rPr>
        <sz val="8"/>
        <color theme="0"/>
        <rFont val="Segoe UI Symbol"/>
        <family val="2"/>
      </rPr>
      <t>2)</t>
    </r>
  </si>
  <si>
    <r>
      <rPr>
        <sz val="8"/>
        <color rgb="FFFFFFFF"/>
        <rFont val="Segoe UI Symbol"/>
        <family val="2"/>
      </rPr>
      <t>De las cuales:</t>
    </r>
    <r>
      <rPr>
        <sz val="8"/>
        <color rgb="FFFFFFFF"/>
        <rFont val="Segoe UI Symbol"/>
        <family val="2"/>
      </rPr>
      <t>_x000D_
Pago improbable no vencidas o vencidas ≤ 90 día</t>
    </r>
    <r>
      <rPr>
        <sz val="8"/>
        <color theme="0"/>
        <rFont val="Segoe UI Symbol"/>
        <family val="2"/>
      </rPr>
      <t xml:space="preserve">s </t>
    </r>
  </si>
  <si>
    <r>
      <rPr>
        <b/>
        <sz val="8"/>
        <color rgb="FF000000"/>
        <rFont val="Segoe UI Symbol"/>
        <family val="2"/>
      </rPr>
      <t>Préstamos y anticipos sujetos a moratoria</t>
    </r>
  </si>
  <si>
    <r>
      <rPr>
        <sz val="8"/>
        <color rgb="FF000000"/>
        <rFont val="Segoe UI Symbol"/>
        <family val="2"/>
      </rPr>
      <t>de los cuales: Hogares</t>
    </r>
  </si>
  <si>
    <r>
      <rPr>
        <sz val="8"/>
        <color rgb="FF000000"/>
        <rFont val="Segoe UI Symbol"/>
        <family val="2"/>
      </rPr>
      <t>de los cuales: Garantizado por propiedad inmueble residencial</t>
    </r>
  </si>
  <si>
    <r>
      <rPr>
        <sz val="8"/>
        <color rgb="FF000000"/>
        <rFont val="Segoe UI Symbol"/>
        <family val="2"/>
      </rPr>
      <t>de los cuales: Sociedades no financieras</t>
    </r>
  </si>
  <si>
    <r>
      <rPr>
        <sz val="8"/>
        <color rgb="FF000000"/>
        <rFont val="Segoe UI Symbol"/>
        <family val="2"/>
      </rPr>
      <t>de las cuales: medianas y pequeñas Empresas</t>
    </r>
  </si>
  <si>
    <r>
      <rPr>
        <sz val="8"/>
        <color rgb="FF000000"/>
        <rFont val="Segoe UI Symbol"/>
        <family val="2"/>
      </rPr>
      <t>de la cuales: Garantizadas por propiedad inmueble comercial</t>
    </r>
  </si>
  <si>
    <r>
      <rPr>
        <b/>
        <sz val="11"/>
        <color rgb="FFFFFFFF"/>
        <rFont val="Calibri"/>
        <family val="2"/>
      </rPr>
      <t>CASTELLANO</t>
    </r>
  </si>
  <si>
    <r>
      <rPr>
        <sz val="7"/>
        <color rgb="FF000000"/>
        <rFont val="Segoe UI Symbol"/>
        <family val="2"/>
      </rPr>
      <t>Importes en millones de euros</t>
    </r>
  </si>
  <si>
    <r>
      <rPr>
        <sz val="8"/>
        <color rgb="FFFFFFFF"/>
        <rFont val="Segoe UI Symbol"/>
        <family val="2"/>
      </rPr>
      <t>Número de deudores</t>
    </r>
    <r>
      <rPr>
        <vertAlign val="superscript"/>
        <sz val="8"/>
        <color rgb="FFFFFFFF"/>
        <rFont val="Segoe UI Symbol"/>
        <family val="2"/>
      </rPr>
      <t>(1)</t>
    </r>
  </si>
  <si>
    <r>
      <rPr>
        <sz val="8"/>
        <color rgb="FFFFFFFF"/>
        <rFont val="Segoe UI Symbol"/>
        <family val="2"/>
      </rPr>
      <t>Importe en libros bruto</t>
    </r>
  </si>
  <si>
    <r>
      <rPr>
        <sz val="8"/>
        <color rgb="FFFFFFFF"/>
        <rFont val="Segoe UI Symbol"/>
        <family val="2"/>
      </rPr>
      <t>De los cuales: moratoria legislativa</t>
    </r>
  </si>
  <si>
    <r>
      <rPr>
        <sz val="8"/>
        <color rgb="FFFFFFFF"/>
        <rFont val="Segoe UI Symbol"/>
        <family val="2"/>
      </rPr>
      <t xml:space="preserve">De los cuales: </t>
    </r>
    <r>
      <rPr>
        <sz val="8"/>
        <color rgb="FFFFFFFF"/>
        <rFont val="Segoe UI Symbol"/>
        <family val="2"/>
      </rPr>
      <t>_x000D_
venci</t>
    </r>
    <r>
      <rPr>
        <sz val="8"/>
        <color theme="0"/>
        <rFont val="Segoe UI Symbol"/>
        <family val="2"/>
      </rPr>
      <t>da</t>
    </r>
  </si>
  <si>
    <r>
      <rPr>
        <sz val="8"/>
        <color rgb="FFFFFFFF"/>
        <rFont val="Segoe UI Symbol"/>
        <family val="2"/>
      </rPr>
      <t>Vencimiento residual de la moratoria</t>
    </r>
  </si>
  <si>
    <r>
      <rPr>
        <sz val="8"/>
        <color rgb="FFFFFFFF"/>
        <rFont val="Segoe UI Symbol"/>
        <family val="2"/>
      </rPr>
      <t>&lt;= 3 meses</t>
    </r>
  </si>
  <si>
    <r>
      <rPr>
        <sz val="8"/>
        <color rgb="FFFFFFFF"/>
        <rFont val="Segoe UI Symbol"/>
        <family val="2"/>
      </rPr>
      <t>&gt; 3 meses</t>
    </r>
    <r>
      <rPr>
        <sz val="8"/>
        <color rgb="FFFFFFFF"/>
        <rFont val="Segoe UI Symbol"/>
        <family val="2"/>
      </rPr>
      <t>_x000D_
&lt;= 6 mes</t>
    </r>
    <r>
      <rPr>
        <sz val="8"/>
        <color theme="0"/>
        <rFont val="Segoe UI Symbol"/>
        <family val="2"/>
      </rPr>
      <t>es</t>
    </r>
  </si>
  <si>
    <r>
      <rPr>
        <sz val="8"/>
        <color rgb="FFFFFFFF"/>
        <rFont val="Segoe UI Symbol"/>
        <family val="2"/>
      </rPr>
      <t>&gt; 6 meses</t>
    </r>
    <r>
      <rPr>
        <sz val="8"/>
        <color rgb="FFFFFFFF"/>
        <rFont val="Segoe UI Symbol"/>
        <family val="2"/>
      </rPr>
      <t>_x000D_
&lt;= 9 mes</t>
    </r>
    <r>
      <rPr>
        <sz val="8"/>
        <color theme="0"/>
        <rFont val="Segoe UI Symbol"/>
        <family val="2"/>
      </rPr>
      <t>es</t>
    </r>
  </si>
  <si>
    <r>
      <rPr>
        <sz val="8"/>
        <color rgb="FFFFFFFF"/>
        <rFont val="Segoe UI Symbol"/>
        <family val="2"/>
      </rPr>
      <t>&gt; 9 meses</t>
    </r>
    <r>
      <rPr>
        <sz val="8"/>
        <color rgb="FFFFFFFF"/>
        <rFont val="Segoe UI Symbol"/>
        <family val="2"/>
      </rPr>
      <t>_x000D_
&lt;= 12 mes</t>
    </r>
    <r>
      <rPr>
        <sz val="8"/>
        <color theme="0"/>
        <rFont val="Segoe UI Symbol"/>
        <family val="2"/>
      </rPr>
      <t>es</t>
    </r>
  </si>
  <si>
    <r>
      <rPr>
        <sz val="8"/>
        <color rgb="FFFFFFFF"/>
        <rFont val="Segoe UI Symbol"/>
        <family val="2"/>
      </rPr>
      <t>&gt; 1 año</t>
    </r>
  </si>
  <si>
    <r>
      <rPr>
        <sz val="8"/>
        <color rgb="FF000000"/>
        <rFont val="Segoe UI Symbol"/>
        <family val="2"/>
      </rPr>
      <t>Préstamos y anticipos para los cuales la moratoria fue ofrecida</t>
    </r>
  </si>
  <si>
    <r>
      <rPr>
        <sz val="8"/>
        <color rgb="FF000000"/>
        <rFont val="Segoe UI Symbol"/>
        <family val="2"/>
      </rPr>
      <t>Préstamos y anticipos sujetos a moratorias (concedida)</t>
    </r>
  </si>
  <si>
    <r>
      <rPr>
        <sz val="8"/>
        <color rgb="FF000000"/>
        <rFont val="Segoe UI Symbol"/>
        <family val="2"/>
      </rPr>
      <t>de las cuales: Hogares</t>
    </r>
  </si>
  <si>
    <r>
      <rPr>
        <sz val="8"/>
        <color rgb="FF000000"/>
        <rFont val="Segoe UI Symbol"/>
        <family val="2"/>
      </rPr>
      <t>de los cuales: Garantizado por propiedad inmueble residencial</t>
    </r>
  </si>
  <si>
    <r>
      <rPr>
        <sz val="8"/>
        <color rgb="FF000000"/>
        <rFont val="Segoe UI Symbol"/>
        <family val="2"/>
      </rPr>
      <t>de los cuales: Sociedades no financieras</t>
    </r>
  </si>
  <si>
    <r>
      <rPr>
        <sz val="8"/>
        <color rgb="FF000000"/>
        <rFont val="Segoe UI Symbol"/>
        <family val="2"/>
      </rPr>
      <t>de las cuales: medianas y pequeñas Empresas</t>
    </r>
  </si>
  <si>
    <r>
      <rPr>
        <sz val="8"/>
        <color rgb="FF000000"/>
        <rFont val="Segoe UI Symbol"/>
        <family val="2"/>
      </rPr>
      <t>de la cuales: Garantizadas por propiedad inmueble comercial</t>
    </r>
  </si>
  <si>
    <r>
      <rPr>
        <sz val="7"/>
        <color rgb="FF000000"/>
        <rFont val="Segoe UI Symbol"/>
        <family val="2"/>
      </rPr>
      <t xml:space="preserve">(1) Número de deudores en miles. </t>
    </r>
  </si>
  <si>
    <r>
      <rPr>
        <b/>
        <sz val="11"/>
        <color rgb="FFFFFFFF"/>
        <rFont val="Calibri"/>
        <family val="2"/>
      </rPr>
      <t>CASTELLANO</t>
    </r>
  </si>
  <si>
    <r>
      <rPr>
        <sz val="7"/>
        <color rgb="FF000000"/>
        <rFont val="Segoe UI Symbol"/>
        <family val="2"/>
      </rPr>
      <t>Importes en millones de euros</t>
    </r>
  </si>
  <si>
    <r>
      <rPr>
        <sz val="8"/>
        <color rgb="FFFFFFFF"/>
        <rFont val="Segoe UI Symbol"/>
        <family val="2"/>
      </rPr>
      <t>Importe en libros bruto</t>
    </r>
  </si>
  <si>
    <r>
      <rPr>
        <sz val="8"/>
        <color rgb="FFFFFFFF"/>
        <rFont val="Segoe UI Symbol"/>
        <family val="2"/>
      </rPr>
      <t>Importe máximo de la garantía que puede ser considerada</t>
    </r>
  </si>
  <si>
    <r>
      <rPr>
        <sz val="8"/>
        <color rgb="FFFFFFFF"/>
        <rFont val="Segoe UI Symbol"/>
        <family val="2"/>
      </rPr>
      <t>de los cuales: reestructuradas</t>
    </r>
  </si>
  <si>
    <r>
      <rPr>
        <sz val="8"/>
        <color rgb="FFFFFFFF"/>
        <rFont val="Segoe UI Symbol"/>
        <family val="2"/>
      </rPr>
      <t>Garantías públicas recibidas</t>
    </r>
  </si>
  <si>
    <r>
      <rPr>
        <sz val="8"/>
        <color rgb="FFFFFFFF"/>
        <rFont val="Segoe UI Symbol"/>
        <family val="2"/>
      </rPr>
      <t>Entradas de exposiciones de exposiciones dudosas</t>
    </r>
  </si>
  <si>
    <r>
      <rPr>
        <b/>
        <sz val="8"/>
        <color rgb="FF000000"/>
        <rFont val="Segoe UI Symbol"/>
        <family val="2"/>
      </rPr>
      <t>Préstamos y anticipos recién originados sujetos a esquemas de garantía pública</t>
    </r>
  </si>
  <si>
    <r>
      <rPr>
        <sz val="8"/>
        <color rgb="FF000000"/>
        <rFont val="Segoe UI Symbol"/>
        <family val="2"/>
      </rPr>
      <t>de las cuales: Hogares</t>
    </r>
  </si>
  <si>
    <r>
      <rPr>
        <sz val="8"/>
        <color rgb="FF000000"/>
        <rFont val="Segoe UI Symbol"/>
        <family val="2"/>
      </rPr>
      <t>de los cuales: Garantizado por propiedad inmueble residencial</t>
    </r>
  </si>
  <si>
    <r>
      <rPr>
        <sz val="8"/>
        <color rgb="FF000000"/>
        <rFont val="Segoe UI Symbol"/>
        <family val="2"/>
      </rPr>
      <t>de los cuales: Sociedades no financieras</t>
    </r>
  </si>
  <si>
    <r>
      <rPr>
        <sz val="8"/>
        <color rgb="FF000000"/>
        <rFont val="Segoe UI Symbol"/>
        <family val="2"/>
      </rPr>
      <t>de las cuales: medianas y pequeñas Empresas</t>
    </r>
  </si>
  <si>
    <r>
      <rPr>
        <sz val="8"/>
        <color rgb="FF000000"/>
        <rFont val="Segoe UI Symbol"/>
        <family val="2"/>
      </rPr>
      <t>de la cuales: Garantizadas por propiedad inmueble comercial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</si>
  <si>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</si>
  <si>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</si>
  <si>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Nocional</t>
    </r>
  </si>
  <si>
    <r>
      <rPr>
        <sz val="8"/>
        <color rgb="FFFFFFFF"/>
        <rFont val="Segoe UI Symbol"/>
        <family val="2"/>
      </rPr>
      <t xml:space="preserve">Coste de </t>
    </r>
    <r>
      <rPr>
        <sz val="8"/>
        <color rgb="FFFFFFFF"/>
        <rFont val="Segoe UI Symbol"/>
        <family val="2"/>
      </rPr>
      <t>_x000D_
reposición/valo</t>
    </r>
    <r>
      <rPr>
        <sz val="8"/>
        <color rgb="FFFFFFFF"/>
        <rFont val="Segoe UI Symbol"/>
        <family val="2"/>
      </rPr>
      <t>r _x000D_
actual  de mer</t>
    </r>
    <r>
      <rPr>
        <sz val="8"/>
        <color theme="0"/>
        <rFont val="Segoe UI Symbol"/>
        <family val="2"/>
      </rPr>
      <t>cado</t>
    </r>
  </si>
  <si>
    <r>
      <rPr>
        <sz val="8"/>
        <color rgb="FFFFFFFF"/>
        <rFont val="Segoe UI Symbol"/>
        <family val="2"/>
      </rPr>
      <t xml:space="preserve">Posible </t>
    </r>
    <r>
      <rPr>
        <sz val="8"/>
        <color rgb="FFFFFFFF"/>
        <rFont val="Segoe UI Symbol"/>
        <family val="2"/>
      </rPr>
      <t>_x000D_
exposició</t>
    </r>
    <r>
      <rPr>
        <sz val="8"/>
        <color rgb="FFFFFFFF"/>
        <rFont val="Segoe UI Symbol"/>
        <family val="2"/>
      </rPr>
      <t>n _x000D_
crediticia fu</t>
    </r>
    <r>
      <rPr>
        <sz val="8"/>
        <color theme="0"/>
        <rFont val="Segoe UI Symbol"/>
        <family val="2"/>
      </rPr>
      <t>tura</t>
    </r>
  </si>
  <si>
    <r>
      <rPr>
        <sz val="8"/>
        <color rgb="FFFFFFFF"/>
        <rFont val="Segoe UI Symbol"/>
        <family val="2"/>
      </rPr>
      <t>EPE efectiva</t>
    </r>
  </si>
  <si>
    <r>
      <rPr>
        <sz val="8"/>
        <color rgb="FFFFFFFF"/>
        <rFont val="Segoe UI Symbol"/>
        <family val="2"/>
      </rPr>
      <t>Multiplicador</t>
    </r>
  </si>
  <si>
    <r>
      <rPr>
        <sz val="8"/>
        <color rgb="FFFFFFFF"/>
        <rFont val="Segoe UI Symbol"/>
        <family val="2"/>
      </rPr>
      <t xml:space="preserve">EAD después de la reducción del </t>
    </r>
    <r>
      <rPr>
        <sz val="8"/>
        <color rgb="FFFFFFFF"/>
        <rFont val="Segoe UI Symbol"/>
        <family val="2"/>
      </rPr>
      <t>_x000D_
riesgo de crédi</t>
    </r>
    <r>
      <rPr>
        <sz val="8"/>
        <color theme="0"/>
        <rFont val="Segoe UI Symbol"/>
        <family val="2"/>
      </rPr>
      <t>to</t>
    </r>
  </si>
  <si>
    <r>
      <rPr>
        <sz val="8"/>
        <color rgb="FFFFFFFF"/>
        <rFont val="Segoe UI Symbol"/>
        <family val="2"/>
      </rPr>
      <t>APR</t>
    </r>
  </si>
  <si>
    <r>
      <rPr>
        <sz val="8"/>
        <color rgb="FF404040"/>
        <rFont val="Segoe UI Symbol"/>
        <family val="2"/>
      </rPr>
      <t>Valoración a precios de mercado</t>
    </r>
  </si>
  <si>
    <r>
      <rPr>
        <sz val="8"/>
        <color rgb="FF404040"/>
        <rFont val="Segoe UI Symbol"/>
        <family val="2"/>
      </rPr>
      <t>Exposición original</t>
    </r>
  </si>
  <si>
    <r>
      <rPr>
        <sz val="8"/>
        <color rgb="FF404040"/>
        <rFont val="Segoe UI Symbol"/>
        <family val="2"/>
      </rPr>
      <t>Método estándar</t>
    </r>
  </si>
  <si>
    <r>
      <rPr>
        <sz val="8"/>
        <color rgb="FF404040"/>
        <rFont val="Segoe UI Symbol"/>
        <family val="2"/>
      </rPr>
      <t>IMM (para derivados y operaciones de financiación de valores)</t>
    </r>
  </si>
  <si>
    <r>
      <rPr>
        <sz val="8"/>
        <color rgb="FF404040"/>
        <rFont val="Segoe UI Symbol"/>
        <family val="2"/>
      </rPr>
      <t>De los cuales: operaciones de financiación de valores</t>
    </r>
  </si>
  <si>
    <r>
      <rPr>
        <sz val="8"/>
        <color rgb="FF404040"/>
        <rFont val="Segoe UI Symbol"/>
        <family val="2"/>
      </rPr>
      <t>De los cuales: derivados y operaciones con liquidación diferida</t>
    </r>
  </si>
  <si>
    <r>
      <rPr>
        <sz val="8"/>
        <color rgb="FF404040"/>
        <rFont val="Segoe UI Symbol"/>
        <family val="2"/>
      </rPr>
      <t>De los cuales: procedentes de la compensación contractual entre productos</t>
    </r>
  </si>
  <si>
    <r>
      <rPr>
        <sz val="8"/>
        <color rgb="FF404040"/>
        <rFont val="Segoe UI Symbol"/>
        <family val="2"/>
      </rPr>
      <t>Método simple para las garantías reales de naturaleza financiera (para operaciones de financiación de valores)</t>
    </r>
  </si>
  <si>
    <r>
      <rPr>
        <sz val="8"/>
        <color rgb="FF404040"/>
        <rFont val="Segoe UI Symbol"/>
        <family val="2"/>
      </rPr>
      <t>Método amplio para las garantías reales de naturaleza financiera (para operaciones de financiación de valores)</t>
    </r>
  </si>
  <si>
    <r>
      <rPr>
        <sz val="8"/>
        <color rgb="FF404040"/>
        <rFont val="Segoe UI Symbol"/>
        <family val="2"/>
      </rPr>
      <t>Valor en riesgo (VaR) para operaciones de financiación de valores</t>
    </r>
  </si>
  <si>
    <r>
      <rPr>
        <sz val="8"/>
        <color rgb="FFFFFFFF"/>
        <rFont val="Segoe UI Symbol"/>
        <family val="2"/>
      </rPr>
      <t>Total</t>
    </r>
  </si>
  <si>
    <r>
      <rPr>
        <sz val="7"/>
        <color rgb="FF000000"/>
        <rFont val="Segoe UI Symbol"/>
        <family val="2"/>
      </rPr>
      <t>Importes en millones de euros</t>
    </r>
  </si>
  <si>
    <r>
      <rPr>
        <sz val="8"/>
        <color rgb="FFFFFFFF"/>
        <rFont val="Segoe UI Symbol"/>
        <family val="2"/>
      </rPr>
      <t>Exposición Original</t>
    </r>
  </si>
  <si>
    <r>
      <rPr>
        <sz val="8"/>
        <color rgb="FFFFFFFF"/>
        <rFont val="Segoe UI Symbol"/>
        <family val="2"/>
      </rPr>
      <t>EAD</t>
    </r>
  </si>
  <si>
    <r>
      <rPr>
        <sz val="8"/>
        <color rgb="FFFFFFFF"/>
        <rFont val="Segoe UI Symbol"/>
        <family val="2"/>
      </rPr>
      <t>APR</t>
    </r>
  </si>
  <si>
    <r>
      <rPr>
        <sz val="8"/>
        <color rgb="FFFFFFFF"/>
        <rFont val="Segoe UI Symbol"/>
        <family val="2"/>
      </rPr>
      <t>Densidad de APR</t>
    </r>
  </si>
  <si>
    <t>Capital_x000D_
 (8%)</t>
  </si>
  <si>
    <r>
      <rPr>
        <sz val="8"/>
        <color rgb="FF404040"/>
        <rFont val="Segoe UI Symbol"/>
        <family val="2"/>
      </rPr>
      <t>Administraciones centrales o bancos centrales</t>
    </r>
  </si>
  <si>
    <r>
      <rPr>
        <sz val="8"/>
        <color rgb="FF404040"/>
        <rFont val="Segoe UI Symbol"/>
        <family val="2"/>
      </rPr>
      <t>Administraciones regionales o autoridades locales</t>
    </r>
  </si>
  <si>
    <r>
      <rPr>
        <sz val="8"/>
        <color rgb="FF404040"/>
        <rFont val="Segoe UI Symbol"/>
        <family val="2"/>
      </rPr>
      <t>Entidades del Sector Público</t>
    </r>
  </si>
  <si>
    <r>
      <rPr>
        <sz val="8"/>
        <color rgb="FF404040"/>
        <rFont val="Segoe UI Symbol"/>
        <family val="2"/>
      </rPr>
      <t>Bancos Multilaterales de Desarrollo</t>
    </r>
  </si>
  <si>
    <r>
      <rPr>
        <sz val="8"/>
        <color rgb="FF404040"/>
        <rFont val="Segoe UI Symbol"/>
        <family val="2"/>
      </rPr>
      <t>Organizaciones Internacionales</t>
    </r>
  </si>
  <si>
    <r>
      <rPr>
        <sz val="8"/>
        <color rgb="FF404040"/>
        <rFont val="Segoe UI Symbol"/>
        <family val="2"/>
      </rPr>
      <t>Entidades</t>
    </r>
  </si>
  <si>
    <r>
      <rPr>
        <sz val="8"/>
        <color rgb="FF404040"/>
        <rFont val="Segoe UI Symbol"/>
        <family val="2"/>
      </rPr>
      <t>Empresas</t>
    </r>
  </si>
  <si>
    <r>
      <rPr>
        <sz val="8"/>
        <color rgb="FF404040"/>
        <rFont val="Segoe UI Symbol"/>
        <family val="2"/>
      </rPr>
      <t>Exposiciones minoristas</t>
    </r>
  </si>
  <si>
    <r>
      <rPr>
        <sz val="8"/>
        <color rgb="FF404040"/>
        <rFont val="Segoe UI Symbol"/>
        <family val="2"/>
      </rPr>
      <t>Exposiciones garantizadas por hipotecas sobre bienes inmuebles</t>
    </r>
  </si>
  <si>
    <r>
      <rPr>
        <sz val="8"/>
        <color rgb="FF404040"/>
        <rFont val="Segoe UI Symbol"/>
        <family val="2"/>
      </rPr>
      <t>Exposiciones en situación de default</t>
    </r>
  </si>
  <si>
    <r>
      <rPr>
        <sz val="8"/>
        <color rgb="FF404040"/>
        <rFont val="Segoe UI Symbol"/>
        <family val="2"/>
      </rPr>
      <t>Exposiciones asociadas a riesgos particularmente elevados</t>
    </r>
  </si>
  <si>
    <r>
      <rPr>
        <sz val="8"/>
        <color rgb="FF404040"/>
        <rFont val="Segoe UI Symbol"/>
        <family val="2"/>
      </rPr>
      <t>Bonos garantizados</t>
    </r>
  </si>
  <si>
    <r>
      <rPr>
        <sz val="8"/>
        <color rgb="FF404040"/>
        <rFont val="Segoe UI Symbol"/>
        <family val="2"/>
      </rPr>
      <t>Entidades y empresas con evaluación crediticia a corto plazo</t>
    </r>
  </si>
  <si>
    <r>
      <rPr>
        <sz val="8"/>
        <color rgb="FF404040"/>
        <rFont val="Segoe UI Symbol"/>
        <family val="2"/>
      </rPr>
      <t>Organismos de Inversión Colectiva</t>
    </r>
  </si>
  <si>
    <r>
      <rPr>
        <sz val="8"/>
        <color rgb="FF404040"/>
        <rFont val="Segoe UI Symbol"/>
        <family val="2"/>
      </rPr>
      <t>Exposiciones de renta variable</t>
    </r>
  </si>
  <si>
    <r>
      <rPr>
        <sz val="8"/>
        <color rgb="FF404040"/>
        <rFont val="Segoe UI Symbol"/>
        <family val="2"/>
      </rPr>
      <t>Otras partidas</t>
    </r>
  </si>
  <si>
    <r>
      <rPr>
        <sz val="8"/>
        <color rgb="FFFFFFFF"/>
        <rFont val="Segoe UI Symbol"/>
        <family val="2"/>
      </rPr>
      <t>Total Método estándar</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</si>
  <si>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</si>
  <si>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</si>
  <si>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Categorías de exposición</t>
    </r>
  </si>
  <si>
    <r>
      <rPr>
        <sz val="8"/>
        <color rgb="FFFFFFFF"/>
        <rFont val="Segoe UI Symbol"/>
        <family val="2"/>
      </rPr>
      <t>EAD</t>
    </r>
  </si>
  <si>
    <r>
      <rPr>
        <sz val="8"/>
        <color rgb="FFFFFFFF"/>
        <rFont val="Segoe UI Symbol"/>
        <family val="2"/>
      </rPr>
      <t>Total</t>
    </r>
  </si>
  <si>
    <r>
      <rPr>
        <sz val="8"/>
        <color rgb="FFFFFFFF"/>
        <rFont val="Segoe UI Symbol"/>
        <family val="2"/>
      </rPr>
      <t>De las cuales: sin calificación</t>
    </r>
  </si>
  <si>
    <r>
      <rPr>
        <sz val="8"/>
        <color rgb="FFFFFFFF"/>
        <rFont val="Segoe UI Symbol"/>
        <family val="2"/>
      </rPr>
      <t>Otras</t>
    </r>
  </si>
  <si>
    <r>
      <rPr>
        <sz val="8"/>
        <color rgb="FF404040"/>
        <rFont val="Segoe UI Symbol"/>
        <family val="2"/>
      </rPr>
      <t>Administraciones centrales o bancos centrales</t>
    </r>
  </si>
  <si>
    <r>
      <rPr>
        <sz val="8"/>
        <color rgb="FF404040"/>
        <rFont val="Segoe UI Symbol"/>
        <family val="2"/>
      </rPr>
      <t>Administraciones regionales o autoridades locales</t>
    </r>
  </si>
  <si>
    <r>
      <rPr>
        <sz val="8"/>
        <color rgb="FF404040"/>
        <rFont val="Segoe UI Symbol"/>
        <family val="2"/>
      </rPr>
      <t>Entidades del sector público</t>
    </r>
  </si>
  <si>
    <r>
      <rPr>
        <sz val="8"/>
        <color rgb="FF404040"/>
        <rFont val="Segoe UI Symbol"/>
        <family val="2"/>
      </rPr>
      <t>Bancos multilaterales de desarrollo</t>
    </r>
  </si>
  <si>
    <r>
      <rPr>
        <sz val="8"/>
        <color rgb="FF404040"/>
        <rFont val="Segoe UI Symbol"/>
        <family val="2"/>
      </rPr>
      <t>Organizaciones internacionales</t>
    </r>
  </si>
  <si>
    <r>
      <rPr>
        <sz val="8"/>
        <color rgb="FF404040"/>
        <rFont val="Segoe UI Symbol"/>
        <family val="2"/>
      </rPr>
      <t>Entidades</t>
    </r>
  </si>
  <si>
    <r>
      <rPr>
        <sz val="8"/>
        <color rgb="FF404040"/>
        <rFont val="Segoe UI Symbol"/>
        <family val="2"/>
      </rPr>
      <t>Empresas</t>
    </r>
  </si>
  <si>
    <r>
      <rPr>
        <sz val="8"/>
        <color rgb="FF404040"/>
        <rFont val="Segoe UI Symbol"/>
        <family val="2"/>
      </rPr>
      <t>Exposiciones minoristas</t>
    </r>
  </si>
  <si>
    <r>
      <rPr>
        <sz val="8"/>
        <color rgb="FF404040"/>
        <rFont val="Segoe UI Symbol"/>
        <family val="2"/>
      </rPr>
      <t>Exposiciones en situación de default</t>
    </r>
  </si>
  <si>
    <r>
      <rPr>
        <sz val="8"/>
        <color rgb="FF404040"/>
        <rFont val="Segoe UI Symbol"/>
        <family val="2"/>
      </rPr>
      <t>Entidades y empresas con evaluación crediticia a corto plazo</t>
    </r>
  </si>
  <si>
    <r>
      <rPr>
        <sz val="8"/>
        <color rgb="FF404040"/>
        <rFont val="Segoe UI Symbol"/>
        <family val="2"/>
      </rPr>
      <t>Otras partidas</t>
    </r>
  </si>
  <si>
    <r>
      <rPr>
        <sz val="7"/>
        <color rgb="FF000000"/>
        <rFont val="Segoe UI Symbol"/>
        <family val="2"/>
      </rPr>
      <t>Solo se incluye riesgo de contrapartida. No se incluye riesgo de crédito, ni titulizaciones, ni accionarial.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</si>
  <si>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</si>
  <si>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</si>
  <si>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Categorías de exposición</t>
    </r>
  </si>
  <si>
    <r>
      <rPr>
        <sz val="8"/>
        <color rgb="FFFFFFFF"/>
        <rFont val="Segoe UI Symbol"/>
        <family val="2"/>
      </rPr>
      <t>APR</t>
    </r>
  </si>
  <si>
    <r>
      <rPr>
        <sz val="8"/>
        <color rgb="FFFFFFFF"/>
        <rFont val="Segoe UI Symbol"/>
        <family val="2"/>
      </rPr>
      <t>Total</t>
    </r>
  </si>
  <si>
    <r>
      <rPr>
        <sz val="8"/>
        <color rgb="FFFFFFFF"/>
        <rFont val="Segoe UI Symbol"/>
        <family val="2"/>
      </rPr>
      <t>De las cuales: sin calificación</t>
    </r>
  </si>
  <si>
    <r>
      <rPr>
        <sz val="8"/>
        <color rgb="FFFFFFFF"/>
        <rFont val="Segoe UI Symbol"/>
        <family val="2"/>
      </rPr>
      <t>Otras</t>
    </r>
  </si>
  <si>
    <r>
      <rPr>
        <sz val="8"/>
        <color rgb="FF404040"/>
        <rFont val="Segoe UI Symbol"/>
        <family val="2"/>
      </rPr>
      <t>Administraciones centrales o bancos centrales</t>
    </r>
  </si>
  <si>
    <r>
      <rPr>
        <sz val="8"/>
        <color rgb="FF404040"/>
        <rFont val="Segoe UI Symbol"/>
        <family val="2"/>
      </rPr>
      <t>Administraciones regionales o autoridades locales</t>
    </r>
  </si>
  <si>
    <r>
      <rPr>
        <sz val="8"/>
        <color rgb="FF404040"/>
        <rFont val="Segoe UI Symbol"/>
        <family val="2"/>
      </rPr>
      <t>Entidades del sector público</t>
    </r>
  </si>
  <si>
    <r>
      <rPr>
        <sz val="8"/>
        <color rgb="FF404040"/>
        <rFont val="Segoe UI Symbol"/>
        <family val="2"/>
      </rPr>
      <t>Bancos multilaterales de desarrollo</t>
    </r>
  </si>
  <si>
    <r>
      <rPr>
        <sz val="8"/>
        <color rgb="FF404040"/>
        <rFont val="Segoe UI Symbol"/>
        <family val="2"/>
      </rPr>
      <t>Organizaciones internacionales</t>
    </r>
  </si>
  <si>
    <r>
      <rPr>
        <sz val="8"/>
        <color rgb="FF404040"/>
        <rFont val="Segoe UI Symbol"/>
        <family val="2"/>
      </rPr>
      <t>Entidades</t>
    </r>
  </si>
  <si>
    <r>
      <rPr>
        <sz val="8"/>
        <color rgb="FF404040"/>
        <rFont val="Segoe UI Symbol"/>
        <family val="2"/>
      </rPr>
      <t>Empresas</t>
    </r>
  </si>
  <si>
    <r>
      <rPr>
        <sz val="8"/>
        <color rgb="FF404040"/>
        <rFont val="Segoe UI Symbol"/>
        <family val="2"/>
      </rPr>
      <t>Exposiciones minoristas</t>
    </r>
  </si>
  <si>
    <r>
      <rPr>
        <sz val="8"/>
        <color rgb="FF404040"/>
        <rFont val="Segoe UI Symbol"/>
        <family val="2"/>
      </rPr>
      <t>Exposiciones en situación de default</t>
    </r>
  </si>
  <si>
    <r>
      <rPr>
        <sz val="8"/>
        <color rgb="FF404040"/>
        <rFont val="Segoe UI Symbol"/>
        <family val="2"/>
      </rPr>
      <t>Entidades y empresas con evaluación crediticia a corto plazo</t>
    </r>
  </si>
  <si>
    <r>
      <rPr>
        <sz val="8"/>
        <color rgb="FF404040"/>
        <rFont val="Segoe UI Symbol"/>
        <family val="2"/>
      </rPr>
      <t>Otras partidas</t>
    </r>
  </si>
  <si>
    <r>
      <rPr>
        <sz val="7"/>
        <color rgb="FF000000"/>
        <rFont val="Segoe UI Symbol"/>
        <family val="2"/>
      </rPr>
      <t>Solo se incluye riesgo de contrapartida. No se incluye riesgo de crédito, ni titulizaciones, ni accionarial.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</si>
  <si>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</si>
  <si>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</si>
  <si>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PD Media</t>
    </r>
  </si>
  <si>
    <r>
      <rPr>
        <sz val="8"/>
        <color rgb="FFFFFFFF"/>
        <rFont val="Segoe UI Symbol"/>
        <family val="2"/>
      </rPr>
      <t>Exposición original</t>
    </r>
  </si>
  <si>
    <r>
      <rPr>
        <sz val="8"/>
        <color rgb="FFFFFFFF"/>
        <rFont val="Segoe UI Symbol"/>
        <family val="2"/>
      </rPr>
      <t>EAD</t>
    </r>
  </si>
  <si>
    <r>
      <rPr>
        <sz val="8"/>
        <color rgb="FFFFFFFF"/>
        <rFont val="Segoe UI Symbol"/>
        <family val="2"/>
      </rPr>
      <t xml:space="preserve">Número de deudores </t>
    </r>
    <r>
      <rPr>
        <vertAlign val="superscript"/>
        <sz val="8"/>
        <color rgb="FFFFFFFF"/>
        <rFont val="Segoe UI Symbol"/>
        <family val="2"/>
      </rPr>
      <t>(1)</t>
    </r>
  </si>
  <si>
    <r>
      <rPr>
        <sz val="8"/>
        <color rgb="FFFFFFFF"/>
        <rFont val="Segoe UI Symbol"/>
        <family val="2"/>
      </rPr>
      <t>LGD</t>
    </r>
  </si>
  <si>
    <r>
      <rPr>
        <sz val="8"/>
        <color rgb="FFFFFFFF"/>
        <rFont val="Segoe UI Symbol"/>
        <family val="2"/>
      </rPr>
      <t>Vencimiento medio años</t>
    </r>
  </si>
  <si>
    <r>
      <rPr>
        <sz val="8"/>
        <color rgb="FFFFFFFF"/>
        <rFont val="Segoe UI Symbol"/>
        <family val="2"/>
      </rPr>
      <t>APR</t>
    </r>
  </si>
  <si>
    <r>
      <rPr>
        <sz val="8"/>
        <color rgb="FFFFFFFF"/>
        <rFont val="Segoe UI Symbol"/>
        <family val="2"/>
      </rPr>
      <t xml:space="preserve">Densidad </t>
    </r>
    <r>
      <rPr>
        <sz val="8"/>
        <color rgb="FFFFFFFF"/>
        <rFont val="Segoe UI Symbol"/>
        <family val="2"/>
      </rPr>
      <t>_x000D_
de A</t>
    </r>
    <r>
      <rPr>
        <sz val="8"/>
        <color theme="0"/>
        <rFont val="Segoe UI Symbol"/>
        <family val="2"/>
      </rPr>
      <t>PR</t>
    </r>
  </si>
  <si>
    <r>
      <rPr>
        <sz val="8"/>
        <color rgb="FFFFFFFF"/>
        <rFont val="Segoe UI Symbol"/>
        <family val="2"/>
      </rPr>
      <t>PE</t>
    </r>
  </si>
  <si>
    <r>
      <rPr>
        <sz val="8"/>
        <color rgb="FFFFFFFF"/>
        <rFont val="Segoe UI Symbol"/>
        <family val="2"/>
      </rPr>
      <t xml:space="preserve">Ajustes de valor </t>
    </r>
    <r>
      <rPr>
        <sz val="8"/>
        <color rgb="FFFFFFFF"/>
        <rFont val="Segoe UI Symbol"/>
        <family val="2"/>
      </rPr>
      <t>_x000D_
y provision</t>
    </r>
    <r>
      <rPr>
        <sz val="8"/>
        <color theme="0"/>
        <rFont val="Segoe UI Symbol"/>
        <family val="2"/>
      </rPr>
      <t>es</t>
    </r>
  </si>
  <si>
    <t>Capital _x000D_
(8%)</t>
  </si>
  <si>
    <r>
      <rPr>
        <b/>
        <sz val="8"/>
        <color rgb="FF404040"/>
        <rFont val="Segoe UI Symbol"/>
        <family val="2"/>
      </rPr>
      <t>Empresas</t>
    </r>
  </si>
  <si>
    <r>
      <rPr>
        <sz val="8"/>
        <color rgb="FF404040"/>
        <rFont val="Segoe UI Symbol"/>
        <family val="2"/>
      </rPr>
      <t>Corporates</t>
    </r>
  </si>
  <si>
    <r>
      <rPr>
        <sz val="8"/>
        <color rgb="FF404040"/>
        <rFont val="Segoe UI Symbol"/>
        <family val="2"/>
      </rPr>
      <t>Pymes</t>
    </r>
  </si>
  <si>
    <r>
      <rPr>
        <b/>
        <sz val="8"/>
        <color rgb="FF404040"/>
        <rFont val="Segoe UI Symbol"/>
        <family val="2"/>
      </rPr>
      <t>Minoristas</t>
    </r>
  </si>
  <si>
    <r>
      <rPr>
        <sz val="8"/>
        <color rgb="FF404040"/>
        <rFont val="Segoe UI Symbol"/>
        <family val="2"/>
      </rPr>
      <t>Cubiertas con hipotecas sobre inmuebles</t>
    </r>
  </si>
  <si>
    <r>
      <rPr>
        <sz val="8"/>
        <color rgb="FF404040"/>
        <rFont val="Segoe UI Symbol"/>
        <family val="2"/>
      </rPr>
      <t>Pymes cubiertas con hipotecas s/inmuebles</t>
    </r>
  </si>
  <si>
    <r>
      <rPr>
        <sz val="8"/>
        <color rgb="FF404040"/>
        <rFont val="Segoe UI Symbol"/>
        <family val="2"/>
      </rPr>
      <t>Exposiciones minoristas renovables elegibles</t>
    </r>
  </si>
  <si>
    <r>
      <rPr>
        <sz val="8"/>
        <color rgb="FF404040"/>
        <rFont val="Segoe UI Symbol"/>
        <family val="2"/>
      </rPr>
      <t>Exposiciones Pymes minorista</t>
    </r>
  </si>
  <si>
    <r>
      <rPr>
        <sz val="8"/>
        <color rgb="FF404040"/>
        <rFont val="Segoe UI Symbol"/>
        <family val="2"/>
      </rPr>
      <t xml:space="preserve">Otras exposiciones minoristas </t>
    </r>
  </si>
  <si>
    <r>
      <rPr>
        <sz val="8"/>
        <color rgb="FFFFFFFF"/>
        <rFont val="Segoe UI Symbol"/>
        <family val="2"/>
      </rPr>
      <t>Total Método IRB</t>
    </r>
  </si>
  <si>
    <r>
      <rPr>
        <sz val="7"/>
        <color rgb="FF000000"/>
        <rFont val="Segoe UI Symbol"/>
        <family val="2"/>
      </rPr>
      <t>(1) Número de deudores en miles.</t>
    </r>
    <r>
      <rPr>
        <sz val="7"/>
        <color rgb="FF000000"/>
        <rFont val="Segoe UI Symbol"/>
        <family val="2"/>
      </rPr>
      <t>_x000D_
Solo se incluye riesgo de contrapartida. No se incluye riesgo de crédito, ni titulizaciones, ni accionaria</t>
    </r>
    <r>
      <rPr>
        <sz val="7"/>
        <color theme="1"/>
        <rFont val="Segoe UI Symbol"/>
        <family val="2"/>
      </rPr>
      <t>l.</t>
    </r>
  </si>
  <si>
    <r>
      <rPr>
        <b/>
        <sz val="11"/>
        <color rgb="FFFFFFFF"/>
        <rFont val="Calibri"/>
        <family val="2"/>
      </rPr>
      <t>CASTELLANO</t>
    </r>
  </si>
  <si>
    <r>
      <rPr>
        <sz val="7"/>
        <color rgb="FF000000"/>
        <rFont val="Segoe UI Symbol"/>
        <family val="2"/>
      </rPr>
      <t>Importes en millones de euros</t>
    </r>
  </si>
  <si>
    <r>
      <rPr>
        <sz val="8"/>
        <color rgb="FFFFFFFF"/>
        <rFont val="Segoe UI Symbol"/>
        <family val="2"/>
      </rPr>
      <t>Tramo PD</t>
    </r>
  </si>
  <si>
    <r>
      <rPr>
        <sz val="8"/>
        <color rgb="FFFFFFFF"/>
        <rFont val="Segoe UI Symbol"/>
        <family val="2"/>
      </rPr>
      <t>EAD</t>
    </r>
  </si>
  <si>
    <r>
      <rPr>
        <sz val="8"/>
        <color rgb="FFFFFFFF"/>
        <rFont val="Segoe UI Symbol"/>
        <family val="2"/>
      </rPr>
      <t>PD Media</t>
    </r>
  </si>
  <si>
    <r>
      <rPr>
        <sz val="8"/>
        <color rgb="FFFFFFFF"/>
        <rFont val="Segoe UI Symbol"/>
        <family val="2"/>
      </rPr>
      <t>Número de deudores (*)</t>
    </r>
  </si>
  <si>
    <r>
      <rPr>
        <sz val="8"/>
        <color rgb="FFFFFFFF"/>
        <rFont val="Segoe UI Symbol"/>
        <family val="2"/>
      </rPr>
      <t>LGD</t>
    </r>
  </si>
  <si>
    <r>
      <rPr>
        <sz val="8"/>
        <color rgb="FFFFFFFF"/>
        <rFont val="Segoe UI Symbol"/>
        <family val="2"/>
      </rPr>
      <t>Vencimiento medio años</t>
    </r>
  </si>
  <si>
    <r>
      <rPr>
        <sz val="8"/>
        <color rgb="FFFFFFFF"/>
        <rFont val="Segoe UI Symbol"/>
        <family val="2"/>
      </rPr>
      <t>APR</t>
    </r>
  </si>
  <si>
    <r>
      <rPr>
        <sz val="8"/>
        <color rgb="FFFFFFFF"/>
        <rFont val="Segoe UI Symbol"/>
        <family val="2"/>
      </rPr>
      <t>Densidad de APRs</t>
    </r>
  </si>
  <si>
    <r>
      <rPr>
        <sz val="8"/>
        <color rgb="FF009CD8"/>
        <rFont val="Segoe UI Symbol"/>
        <family val="2"/>
      </rPr>
      <t>Corporates</t>
    </r>
  </si>
  <si>
    <r>
      <rPr>
        <sz val="8"/>
        <color rgb="FF404040"/>
        <rFont val="Segoe UI Symbol"/>
        <family val="2"/>
      </rPr>
      <t>0.00 a &lt; 0.15</t>
    </r>
  </si>
  <si>
    <r>
      <rPr>
        <sz val="8"/>
        <color rgb="FF404040"/>
        <rFont val="Segoe UI Symbol"/>
        <family val="2"/>
      </rPr>
      <t>0.15 a &lt; 0.25</t>
    </r>
  </si>
  <si>
    <r>
      <rPr>
        <sz val="8"/>
        <color rgb="FF404040"/>
        <rFont val="Segoe UI Symbol"/>
        <family val="2"/>
      </rPr>
      <t>0.25 a &lt; 0.50</t>
    </r>
  </si>
  <si>
    <r>
      <rPr>
        <sz val="8"/>
        <color rgb="FF404040"/>
        <rFont val="Segoe UI Symbol"/>
        <family val="2"/>
      </rPr>
      <t>0.50 a &lt; 0.75</t>
    </r>
  </si>
  <si>
    <r>
      <rPr>
        <sz val="8"/>
        <color rgb="FF404040"/>
        <rFont val="Segoe UI Symbol"/>
        <family val="2"/>
      </rPr>
      <t>0.75 a &lt; 2.50</t>
    </r>
  </si>
  <si>
    <r>
      <rPr>
        <sz val="8"/>
        <color rgb="FF404040"/>
        <rFont val="Segoe UI Symbol"/>
        <family val="2"/>
      </rPr>
      <t>2.50 a &lt; 10.00</t>
    </r>
  </si>
  <si>
    <r>
      <rPr>
        <sz val="8"/>
        <color rgb="FF404040"/>
        <rFont val="Segoe UI Symbol"/>
        <family val="2"/>
      </rPr>
      <t>10.00 a &lt; 100.00</t>
    </r>
  </si>
  <si>
    <r>
      <rPr>
        <sz val="8"/>
        <color rgb="FF404040"/>
        <rFont val="Segoe UI Symbol"/>
        <family val="2"/>
      </rPr>
      <t>Default</t>
    </r>
  </si>
  <si>
    <r>
      <rPr>
        <sz val="8"/>
        <color rgb="FF000000"/>
        <rFont val="Segoe UI Symbol"/>
        <family val="2"/>
      </rPr>
      <t>Sub-total</t>
    </r>
  </si>
  <si>
    <r>
      <rPr>
        <sz val="8"/>
        <color rgb="FF009CD8"/>
        <rFont val="Segoe UI Symbol"/>
        <family val="2"/>
      </rPr>
      <t>Pymes</t>
    </r>
  </si>
  <si>
    <r>
      <rPr>
        <sz val="8"/>
        <color rgb="FF009CD8"/>
        <rFont val="Segoe UI Symbol"/>
        <family val="2"/>
      </rPr>
      <t>Cubiertas con hipotecas sobre inmuebles</t>
    </r>
  </si>
  <si>
    <r>
      <rPr>
        <sz val="8"/>
        <color rgb="FF009CD8"/>
        <rFont val="Segoe UI Symbol"/>
        <family val="2"/>
      </rPr>
      <t>Pymes cubiertas con hipotecas sobre inmuebles</t>
    </r>
  </si>
  <si>
    <r>
      <rPr>
        <sz val="8"/>
        <color rgb="FF009CD8"/>
        <rFont val="Segoe UI Symbol"/>
        <family val="2"/>
      </rPr>
      <t>Exposiciones minoristas renovables elegibles</t>
    </r>
  </si>
  <si>
    <r>
      <rPr>
        <sz val="8"/>
        <color rgb="FF009CD8"/>
        <rFont val="Segoe UI Symbol"/>
        <family val="2"/>
      </rPr>
      <t>Exposiciones Pymes minorista</t>
    </r>
  </si>
  <si>
    <r>
      <rPr>
        <sz val="8"/>
        <color rgb="FF009CD8"/>
        <rFont val="Segoe UI Symbol"/>
        <family val="2"/>
      </rPr>
      <t>Otras exposiciones minoristas</t>
    </r>
  </si>
  <si>
    <r>
      <rPr>
        <sz val="8"/>
        <color rgb="FF009CD8"/>
        <rFont val="Segoe UI Symbol"/>
        <family val="2"/>
      </rPr>
      <t>TOTAL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</si>
  <si>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</si>
  <si>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</si>
  <si>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Valor razonable positivo bruto o importe en libros neto</t>
    </r>
  </si>
  <si>
    <r>
      <rPr>
        <sz val="8"/>
        <color rgb="FFFFFFFF"/>
        <rFont val="Segoe UI Symbol"/>
        <family val="2"/>
      </rPr>
      <t>Beneficios de la compensación</t>
    </r>
  </si>
  <si>
    <r>
      <rPr>
        <sz val="8"/>
        <color rgb="FFFFFFFF"/>
        <rFont val="Segoe UI Symbol"/>
        <family val="2"/>
      </rPr>
      <t>Exposición crediticia actual compensada</t>
    </r>
  </si>
  <si>
    <r>
      <rPr>
        <sz val="8"/>
        <color rgb="FFFFFFFF"/>
        <rFont val="Segoe UI Symbol"/>
        <family val="2"/>
      </rPr>
      <t>Garantías reales mantenidas</t>
    </r>
  </si>
  <si>
    <r>
      <rPr>
        <sz val="8"/>
        <color rgb="FFFFFFFF"/>
        <rFont val="Segoe UI Symbol"/>
        <family val="2"/>
      </rPr>
      <t>Exposición crediticia neta</t>
    </r>
  </si>
  <si>
    <r>
      <rPr>
        <sz val="8"/>
        <color rgb="FF404040"/>
        <rFont val="Segoe UI Symbol"/>
        <family val="2"/>
      </rPr>
      <t>Derivados</t>
    </r>
  </si>
  <si>
    <r>
      <rPr>
        <sz val="8"/>
        <color rgb="FF404040"/>
        <rFont val="Segoe UI Symbol"/>
        <family val="2"/>
      </rPr>
      <t>Operaciones de financiación de valores</t>
    </r>
  </si>
  <si>
    <r>
      <rPr>
        <sz val="8"/>
        <color rgb="FF404040"/>
        <rFont val="Segoe UI Symbol"/>
        <family val="2"/>
      </rPr>
      <t>Compensación entre productos</t>
    </r>
  </si>
  <si>
    <r>
      <rPr>
        <sz val="8"/>
        <color rgb="FFFFFFFF"/>
        <rFont val="Segoe UI Symbol"/>
        <family val="2"/>
      </rPr>
      <t>Total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</si>
  <si>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</si>
  <si>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</si>
  <si>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Garantías reales utilizadas en operaciones de derivados</t>
    </r>
  </si>
  <si>
    <r>
      <rPr>
        <sz val="8"/>
        <color rgb="FFFFFFFF"/>
        <rFont val="Segoe UI Symbol"/>
        <family val="2"/>
      </rPr>
      <t>Garantías reales utilizadas en operaciones de financiación de valores</t>
    </r>
  </si>
  <si>
    <r>
      <rPr>
        <sz val="8"/>
        <color rgb="FFFFFFFF"/>
        <rFont val="Segoe UI Symbol"/>
        <family val="2"/>
      </rPr>
      <t xml:space="preserve">Valor razonable de las </t>
    </r>
    <r>
      <rPr>
        <sz val="8"/>
        <color rgb="FFFFFFFF"/>
        <rFont val="Segoe UI Symbol"/>
        <family val="2"/>
      </rPr>
      <t>_x000D_
garantías reales recibid</t>
    </r>
    <r>
      <rPr>
        <sz val="8"/>
        <color theme="0"/>
        <rFont val="Segoe UI Symbol"/>
        <family val="2"/>
      </rPr>
      <t>as</t>
    </r>
  </si>
  <si>
    <r>
      <rPr>
        <sz val="8"/>
        <color rgb="FFFFFFFF"/>
        <rFont val="Segoe UI Symbol"/>
        <family val="2"/>
      </rPr>
      <t xml:space="preserve">Valor razonable de las garantías </t>
    </r>
    <r>
      <rPr>
        <sz val="8"/>
        <color rgb="FFFFFFFF"/>
        <rFont val="Segoe UI Symbol"/>
        <family val="2"/>
      </rPr>
      <t>_x000D_
reales entregad</t>
    </r>
    <r>
      <rPr>
        <sz val="8"/>
        <color theme="0"/>
        <rFont val="Segoe UI Symbol"/>
        <family val="2"/>
      </rPr>
      <t>as</t>
    </r>
  </si>
  <si>
    <r>
      <rPr>
        <sz val="8"/>
        <color rgb="FFFFFFFF"/>
        <rFont val="Segoe UI Symbol"/>
        <family val="2"/>
      </rPr>
      <t xml:space="preserve">Valor razonable de las garantías </t>
    </r>
    <r>
      <rPr>
        <sz val="8"/>
        <color rgb="FFFFFFFF"/>
        <rFont val="Segoe UI Symbol"/>
        <family val="2"/>
      </rPr>
      <t>_x000D_
reales recibid</t>
    </r>
    <r>
      <rPr>
        <sz val="8"/>
        <color theme="0"/>
        <rFont val="Segoe UI Symbol"/>
        <family val="2"/>
      </rPr>
      <t>as</t>
    </r>
  </si>
  <si>
    <r>
      <rPr>
        <sz val="8"/>
        <color rgb="FFFFFFFF"/>
        <rFont val="Segoe UI Symbol"/>
        <family val="2"/>
      </rPr>
      <t>Segregadas</t>
    </r>
  </si>
  <si>
    <r>
      <rPr>
        <sz val="8"/>
        <color rgb="FFFFFFFF"/>
        <rFont val="Segoe UI Symbol"/>
        <family val="2"/>
      </rPr>
      <t xml:space="preserve">No </t>
    </r>
    <r>
      <rPr>
        <sz val="8"/>
        <color rgb="FFFFFFFF"/>
        <rFont val="Segoe UI Symbol"/>
        <family val="2"/>
      </rPr>
      <t>_x000D_
segregad</t>
    </r>
    <r>
      <rPr>
        <sz val="8"/>
        <color theme="0"/>
        <rFont val="Segoe UI Symbol"/>
        <family val="2"/>
      </rPr>
      <t>as</t>
    </r>
  </si>
  <si>
    <r>
      <rPr>
        <sz val="8"/>
        <color rgb="FF404040"/>
        <rFont val="Segoe UI Symbol"/>
        <family val="2"/>
      </rPr>
      <t>Efectivo - moneda local</t>
    </r>
  </si>
  <si>
    <r>
      <rPr>
        <sz val="8"/>
        <color rgb="FF404040"/>
        <rFont val="Segoe UI Symbol"/>
        <family val="2"/>
      </rPr>
      <t>Efectivo - otras monedas</t>
    </r>
  </si>
  <si>
    <r>
      <rPr>
        <sz val="8"/>
        <color rgb="FF404040"/>
        <rFont val="Segoe UI Symbol"/>
        <family val="2"/>
      </rPr>
      <t>Deuda soberana nacional</t>
    </r>
  </si>
  <si>
    <r>
      <rPr>
        <sz val="8"/>
        <color rgb="FF404040"/>
        <rFont val="Segoe UI Symbol"/>
        <family val="2"/>
      </rPr>
      <t>Otra deuda soberana</t>
    </r>
  </si>
  <si>
    <r>
      <rPr>
        <sz val="8"/>
        <color rgb="FF404040"/>
        <rFont val="Segoe UI Symbol"/>
        <family val="2"/>
      </rPr>
      <t>Deuda de agencias públicas</t>
    </r>
  </si>
  <si>
    <r>
      <rPr>
        <sz val="8"/>
        <color rgb="FF404040"/>
        <rFont val="Segoe UI Symbol"/>
        <family val="2"/>
      </rPr>
      <t>Bonos corporativos</t>
    </r>
  </si>
  <si>
    <r>
      <rPr>
        <sz val="8"/>
        <color rgb="FF404040"/>
        <rFont val="Segoe UI Symbol"/>
        <family val="2"/>
      </rPr>
      <t>Titulizaciones</t>
    </r>
  </si>
  <si>
    <r>
      <rPr>
        <sz val="8"/>
        <color rgb="FF404040"/>
        <rFont val="Segoe UI Symbol"/>
        <family val="2"/>
      </rPr>
      <t>Acciones</t>
    </r>
  </si>
  <si>
    <r>
      <rPr>
        <sz val="8"/>
        <color rgb="FF404040"/>
        <rFont val="Segoe UI Symbol"/>
        <family val="2"/>
      </rPr>
      <t>Otro colateral</t>
    </r>
  </si>
  <si>
    <r>
      <rPr>
        <sz val="8"/>
        <color rgb="FFFFFFFF"/>
        <rFont val="Segoe UI Symbol"/>
        <family val="2"/>
      </rPr>
      <t>Total</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</si>
  <si>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</si>
  <si>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</si>
  <si>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EAD después de la reducción del riesgo de crédito</t>
    </r>
  </si>
  <si>
    <r>
      <rPr>
        <sz val="8"/>
        <color rgb="FFFFFFFF"/>
        <rFont val="Segoe UI Symbol"/>
        <family val="2"/>
      </rPr>
      <t>APR</t>
    </r>
  </si>
  <si>
    <r>
      <rPr>
        <sz val="8"/>
        <color rgb="FF404040"/>
        <rFont val="Segoe UI Symbol"/>
        <family val="2"/>
      </rPr>
      <t>Exposiciones a entidades de contrapartida central cualificadas (ECCC) (total)</t>
    </r>
  </si>
  <si>
    <r>
      <rPr>
        <sz val="8"/>
        <color rgb="FF404040"/>
        <rFont val="Segoe UI Symbol"/>
        <family val="2"/>
      </rPr>
      <t>Las exposiciones por operaciones con entidades de contrapartida cetral cualificadas (ECCC) (escluidos el mergen inicial y contribuciones al fondo de garantía frente a incumplimientos); de las cuales</t>
    </r>
  </si>
  <si>
    <r>
      <rPr>
        <sz val="8"/>
        <color rgb="FF404040"/>
        <rFont val="Segoe UI Symbol"/>
        <family val="2"/>
      </rPr>
      <t>i) Derivados OTC</t>
    </r>
  </si>
  <si>
    <r>
      <rPr>
        <sz val="8"/>
        <color rgb="FF404040"/>
        <rFont val="Segoe UI Symbol"/>
        <family val="2"/>
      </rPr>
      <t>ii) Derivados negociables en un mercado regulado</t>
    </r>
  </si>
  <si>
    <r>
      <rPr>
        <sz val="8"/>
        <color rgb="FF404040"/>
        <rFont val="Segoe UI Symbol"/>
        <family val="2"/>
      </rPr>
      <t>iii) Operaciones de financiación de valores</t>
    </r>
  </si>
  <si>
    <r>
      <rPr>
        <sz val="8"/>
        <color rgb="FF404040"/>
        <rFont val="Segoe UI Symbol"/>
        <family val="2"/>
      </rPr>
      <t>iv) Conjuntos de operaciones compensables en los que se haya aprobado la compensación entre productos</t>
    </r>
  </si>
  <si>
    <r>
      <rPr>
        <sz val="8"/>
        <color rgb="FF404040"/>
        <rFont val="Segoe UI Symbol"/>
        <family val="2"/>
      </rPr>
      <t>Margen inicial segregado</t>
    </r>
  </si>
  <si>
    <r>
      <rPr>
        <sz val="8"/>
        <color rgb="FF404040"/>
        <rFont val="Segoe UI Symbol"/>
        <family val="2"/>
      </rPr>
      <t>Margen inicial no segregado</t>
    </r>
  </si>
  <si>
    <r>
      <rPr>
        <sz val="8"/>
        <color rgb="FF404040"/>
        <rFont val="Segoe UI Symbol"/>
        <family val="2"/>
      </rPr>
      <t>Contribuciones desembolsadas al fonodo de garantía frente a incumplimientos</t>
    </r>
  </si>
  <si>
    <r>
      <rPr>
        <sz val="8"/>
        <color rgb="FF404040"/>
        <rFont val="Segoe UI Symbol"/>
        <family val="2"/>
      </rPr>
      <t>Cálculo alternativo de los requerimientos de fondos propios por exposiciones</t>
    </r>
  </si>
  <si>
    <r>
      <rPr>
        <sz val="8"/>
        <color rgb="FFFFFFFF"/>
        <rFont val="Segoe UI Symbol"/>
        <family val="2"/>
      </rPr>
      <t>Exposiciones a entidades de contrapartida central no cualificadas (total)</t>
    </r>
  </si>
  <si>
    <r>
      <rPr>
        <sz val="8"/>
        <color rgb="FF404040"/>
        <rFont val="Segoe UI Symbol"/>
        <family val="2"/>
      </rPr>
      <t>Las exposiciones por operaciones con entidades de contrapartida central no cualificadas (ECC no cualificadas) (excluidos el margen inicial y las contribuciones al fondo de garantía frente a incumplimientos); de las cuales</t>
    </r>
  </si>
  <si>
    <r>
      <rPr>
        <sz val="8"/>
        <color rgb="FF404040"/>
        <rFont val="Segoe UI Symbol"/>
        <family val="2"/>
      </rPr>
      <t>Contribuciones no desembolsadas al fondo de garantía frente a incumplimientos</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</si>
  <si>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</si>
  <si>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</si>
  <si>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Valoración de la exposición</t>
    </r>
  </si>
  <si>
    <r>
      <rPr>
        <sz val="8"/>
        <color rgb="FFFFFFFF"/>
        <rFont val="Segoe UI Symbol"/>
        <family val="2"/>
      </rPr>
      <t>APR</t>
    </r>
  </si>
  <si>
    <r>
      <rPr>
        <sz val="8"/>
        <color rgb="FF404040"/>
        <rFont val="Segoe UI Symbol"/>
        <family val="2"/>
      </rPr>
      <t>Total de carteras sujetas al método avanzado</t>
    </r>
  </si>
  <si>
    <r>
      <rPr>
        <sz val="8"/>
        <color rgb="FF404040"/>
        <rFont val="Segoe UI Symbol"/>
        <family val="2"/>
      </rPr>
      <t>i) Componente VaR (incluido multiplicador x3)</t>
    </r>
  </si>
  <si>
    <r>
      <rPr>
        <sz val="8"/>
        <color rgb="FFFFFFFF"/>
        <rFont val="Segoe UI Symbol"/>
        <family val="2"/>
      </rPr>
      <t xml:space="preserve">  </t>
    </r>
  </si>
  <si>
    <r>
      <rPr>
        <sz val="8"/>
        <color rgb="FF404040"/>
        <rFont val="Segoe UI Symbol"/>
        <family val="2"/>
      </rPr>
      <t>ii) Componente SVaR (incluido multiplicador x3)</t>
    </r>
  </si>
  <si>
    <r>
      <rPr>
        <sz val="8"/>
        <color rgb="FF404040"/>
        <rFont val="Segoe UI Symbol"/>
        <family val="2"/>
      </rPr>
      <t>Todas las carteras sujetas al método estándar</t>
    </r>
  </si>
  <si>
    <r>
      <rPr>
        <sz val="8"/>
        <color rgb="FF404040"/>
        <rFont val="Segoe UI Symbol"/>
        <family val="2"/>
      </rPr>
      <t>EU4</t>
    </r>
  </si>
  <si>
    <r>
      <rPr>
        <sz val="8"/>
        <color rgb="FF404040"/>
        <rFont val="Segoe UI Symbol"/>
        <family val="2"/>
      </rPr>
      <t>Basado en el método de la exposición original</t>
    </r>
  </si>
  <si>
    <r>
      <rPr>
        <sz val="8"/>
        <color rgb="FFFFFFFF"/>
        <rFont val="Segoe UI Symbol"/>
        <family val="2"/>
      </rPr>
      <t>Total sujeto al requerimiento de capital por AVC</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</si>
  <si>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</si>
  <si>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</si>
  <si>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Coberturas de derivados de crédito</t>
    </r>
  </si>
  <si>
    <r>
      <rPr>
        <sz val="8"/>
        <color rgb="FFFFFFFF"/>
        <rFont val="Segoe UI Symbol"/>
        <family val="2"/>
      </rPr>
      <t>Otros derivados de crédito</t>
    </r>
  </si>
  <si>
    <r>
      <rPr>
        <sz val="8"/>
        <color rgb="FFFFFFFF"/>
        <rFont val="Segoe UI Symbol"/>
        <family val="2"/>
      </rPr>
      <t>Protección comprada</t>
    </r>
  </si>
  <si>
    <r>
      <rPr>
        <sz val="8"/>
        <color rgb="FFFFFFFF"/>
        <rFont val="Segoe UI Symbol"/>
        <family val="2"/>
      </rPr>
      <t>Protección vendida</t>
    </r>
  </si>
  <si>
    <r>
      <rPr>
        <sz val="8"/>
        <color rgb="FFFFFFFF"/>
        <rFont val="Segoe UI Symbol"/>
        <family val="2"/>
      </rPr>
      <t>Nocional</t>
    </r>
  </si>
  <si>
    <r>
      <rPr>
        <sz val="8"/>
        <color rgb="FF404040"/>
        <rFont val="Segoe UI Symbol"/>
        <family val="2"/>
      </rPr>
      <t>Permutas de cobertura por incumplimiento (CDS) vinculadas a un único subyacente</t>
    </r>
  </si>
  <si>
    <r>
      <rPr>
        <sz val="8"/>
        <color rgb="FF404040"/>
        <rFont val="Segoe UI Symbol"/>
        <family val="2"/>
      </rPr>
      <t>Permutas de cobertura por incumplimiento (CDS) vinculadas a un índice</t>
    </r>
  </si>
  <si>
    <r>
      <rPr>
        <sz val="8"/>
        <color rgb="FF404040"/>
        <rFont val="Segoe UI Symbol"/>
        <family val="2"/>
      </rPr>
      <t>Permutas de rendimiento total (TRS)</t>
    </r>
  </si>
  <si>
    <r>
      <rPr>
        <sz val="8"/>
        <color rgb="FF404040"/>
        <rFont val="Segoe UI Symbol"/>
        <family val="2"/>
      </rPr>
      <t>Opciones de crédito</t>
    </r>
  </si>
  <si>
    <r>
      <rPr>
        <sz val="8"/>
        <color rgb="FF404040"/>
        <rFont val="Segoe UI Symbol"/>
        <family val="2"/>
      </rPr>
      <t>Otros derivados de crédito</t>
    </r>
  </si>
  <si>
    <r>
      <rPr>
        <sz val="8"/>
        <color rgb="FFFFFFFF"/>
        <rFont val="Segoe UI Symbol"/>
        <family val="2"/>
      </rPr>
      <t>Total nocionales</t>
    </r>
  </si>
  <si>
    <r>
      <rPr>
        <sz val="8"/>
        <color rgb="FFFFFFFF"/>
        <rFont val="Segoe UI Symbol"/>
        <family val="2"/>
      </rPr>
      <t>Valor razonable</t>
    </r>
  </si>
  <si>
    <r>
      <rPr>
        <sz val="8"/>
        <color rgb="FF404040"/>
        <rFont val="Segoe UI Symbol"/>
        <family val="2"/>
      </rPr>
      <t>Valor razonable positivo (activo)</t>
    </r>
  </si>
  <si>
    <r>
      <rPr>
        <sz val="8"/>
        <color rgb="FF404040"/>
        <rFont val="Segoe UI Symbol"/>
        <family val="2"/>
      </rPr>
      <t>Valor razonable negativo (pasivo)</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</si>
  <si>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</si>
  <si>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</si>
  <si>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APR</t>
    </r>
  </si>
  <si>
    <r>
      <rPr>
        <sz val="8"/>
        <color rgb="FFFFFFFF"/>
        <rFont val="Segoe UI Symbol"/>
        <family val="2"/>
      </rPr>
      <t>Productos simples</t>
    </r>
  </si>
  <si>
    <r>
      <rPr>
        <sz val="8"/>
        <color rgb="FF404040"/>
        <rFont val="Segoe UI Symbol"/>
        <family val="2"/>
      </rPr>
      <t>Riesgo (general y específico) de tipo de interés</t>
    </r>
  </si>
  <si>
    <r>
      <rPr>
        <sz val="8"/>
        <color rgb="FF404040"/>
        <rFont val="Segoe UI Symbol"/>
        <family val="2"/>
      </rPr>
      <t>Riesgo (general y específico) de renta variable</t>
    </r>
  </si>
  <si>
    <r>
      <rPr>
        <sz val="8"/>
        <color rgb="FF404040"/>
        <rFont val="Segoe UI Symbol"/>
        <family val="2"/>
      </rPr>
      <t>Riesgo de tipo de cambio</t>
    </r>
  </si>
  <si>
    <r>
      <rPr>
        <sz val="8"/>
        <color rgb="FF404040"/>
        <rFont val="Segoe UI Symbol"/>
        <family val="2"/>
      </rPr>
      <t>Riesgo de materias primas</t>
    </r>
  </si>
  <si>
    <r>
      <rPr>
        <sz val="8"/>
        <color rgb="FF404040"/>
        <rFont val="Segoe UI Symbol"/>
        <family val="2"/>
      </rPr>
      <t>-</t>
    </r>
  </si>
  <si>
    <r>
      <rPr>
        <sz val="8"/>
        <color rgb="FFFFFFFF"/>
        <rFont val="Segoe UI Symbol"/>
        <family val="2"/>
      </rPr>
      <t>Opciones</t>
    </r>
    <r>
      <rPr>
        <vertAlign val="superscript"/>
        <sz val="8"/>
        <color rgb="FFFFFFFF"/>
        <rFont val="Segoe UI Symbol"/>
        <family val="2"/>
      </rPr>
      <t>(1)</t>
    </r>
  </si>
  <si>
    <r>
      <rPr>
        <sz val="8"/>
        <color rgb="FF404040"/>
        <rFont val="Segoe UI Symbol"/>
        <family val="2"/>
      </rPr>
      <t>Método simplificado</t>
    </r>
  </si>
  <si>
    <r>
      <rPr>
        <sz val="8"/>
        <color rgb="FF404040"/>
        <rFont val="Segoe UI Symbol"/>
        <family val="2"/>
      </rPr>
      <t>Método delta plus</t>
    </r>
  </si>
  <si>
    <r>
      <rPr>
        <sz val="8"/>
        <color rgb="FF404040"/>
        <rFont val="Segoe UI Symbol"/>
        <family val="2"/>
      </rPr>
      <t>Método de escenarios</t>
    </r>
  </si>
  <si>
    <r>
      <rPr>
        <sz val="8"/>
        <color rgb="FF404040"/>
        <rFont val="Segoe UI Symbol"/>
        <family val="2"/>
      </rPr>
      <t>Titulización (riesgo específico)</t>
    </r>
  </si>
  <si>
    <r>
      <rPr>
        <sz val="8"/>
        <color rgb="FFFFFFFF"/>
        <rFont val="Segoe UI Symbol"/>
        <family val="2"/>
      </rPr>
      <t>Total</t>
    </r>
  </si>
  <si>
    <r>
      <rPr>
        <sz val="7"/>
        <color rgb="FF000000"/>
        <rFont val="Segoe UI Symbol"/>
        <family val="2"/>
      </rPr>
      <t>(1) Aplica únicamente en el caso de utilización de métodos estándar.</t>
    </r>
  </si>
  <si>
    <r>
      <rPr>
        <b/>
        <sz val="10"/>
        <color rgb="FFFFFFFF"/>
        <rFont val="Arial"/>
        <family val="2"/>
      </rPr>
      <t>CASTELLANO</t>
    </r>
  </si>
  <si>
    <r>
      <rPr>
        <sz val="7"/>
        <color rgb="FF000000"/>
        <rFont val="Segoe UI Symbol"/>
        <family val="2"/>
      </rPr>
      <t>Importes en millones de euros</t>
    </r>
  </si>
  <si>
    <t>VaR (10 días, 99 %)</t>
  </si>
  <si>
    <r>
      <rPr>
        <sz val="8"/>
        <color rgb="FF404040"/>
        <rFont val="Segoe UI Symbol"/>
        <family val="2"/>
      </rPr>
      <t>Valor máximo</t>
    </r>
  </si>
  <si>
    <r>
      <rPr>
        <sz val="8"/>
        <color rgb="FF404040"/>
        <rFont val="Segoe UI Symbol"/>
        <family val="2"/>
      </rPr>
      <t>Valor medio</t>
    </r>
  </si>
  <si>
    <r>
      <rPr>
        <sz val="8"/>
        <color rgb="FF404040"/>
        <rFont val="Segoe UI Symbol"/>
        <family val="2"/>
      </rPr>
      <t>Valor mínimo</t>
    </r>
  </si>
  <si>
    <r>
      <rPr>
        <sz val="8"/>
        <color rgb="FF404040"/>
        <rFont val="Segoe UI Symbol"/>
        <family val="2"/>
      </rPr>
      <t>Cierre del periodo</t>
    </r>
  </si>
  <si>
    <t>SVaR (10 días, 99 %)</t>
  </si>
  <si>
    <t>IRC (99,9 %)</t>
  </si>
  <si>
    <t>Comprehensive risk capital charge (99,9 %)</t>
  </si>
  <si>
    <r>
      <rPr>
        <b/>
        <sz val="10"/>
        <color rgb="FFFFFFFF"/>
        <rFont val="Arial"/>
        <family val="2"/>
      </rPr>
      <t>CASTELLANO</t>
    </r>
  </si>
  <si>
    <r>
      <rPr>
        <sz val="7"/>
        <color rgb="FF000000"/>
        <rFont val="Arial"/>
        <family val="2"/>
      </rPr>
      <t>Importes en millones de euros</t>
    </r>
  </si>
  <si>
    <r>
      <rPr>
        <sz val="8"/>
        <color rgb="FFFFFFFF"/>
        <rFont val="Segoe UI Symbol"/>
        <family val="2"/>
      </rPr>
      <t>APR</t>
    </r>
  </si>
  <si>
    <r>
      <rPr>
        <sz val="8"/>
        <color rgb="FFFFFFFF"/>
        <rFont val="Segoe UI Symbol"/>
        <family val="2"/>
      </rPr>
      <t>Requerimientos de capital</t>
    </r>
  </si>
  <si>
    <r>
      <rPr>
        <sz val="8"/>
        <color rgb="FFFFFFFF"/>
        <rFont val="Segoe UI Symbol"/>
        <family val="2"/>
      </rPr>
      <t xml:space="preserve">VaR </t>
    </r>
    <r>
      <rPr>
        <sz val="8"/>
        <color rgb="FFFFFFFF"/>
        <rFont val="Segoe UI Symbol"/>
        <family val="2"/>
      </rPr>
      <t>_x000D_
[máximo (a) y (b</t>
    </r>
    <r>
      <rPr>
        <sz val="8"/>
        <color theme="0"/>
        <rFont val="Segoe UI Symbol"/>
        <family val="2"/>
      </rPr>
      <t>)]</t>
    </r>
  </si>
  <si>
    <r>
      <rPr>
        <sz val="8"/>
        <color rgb="FFFFFFFF"/>
        <rFont val="Segoe UI Symbol"/>
        <family val="2"/>
      </rPr>
      <t>Valor previo</t>
    </r>
  </si>
  <si>
    <r>
      <rPr>
        <sz val="8"/>
        <color rgb="FFFFFFFF"/>
        <rFont val="Segoe UI Symbol"/>
        <family val="2"/>
      </rPr>
      <t>Media 60d x Multiplicador</t>
    </r>
  </si>
  <si>
    <r>
      <rPr>
        <sz val="8"/>
        <color rgb="FFFFFFFF"/>
        <rFont val="Segoe UI Symbol"/>
        <family val="2"/>
      </rPr>
      <t xml:space="preserve">VaR Estresado </t>
    </r>
    <r>
      <rPr>
        <sz val="8"/>
        <color rgb="FFFFFFFF"/>
        <rFont val="Segoe UI Symbol"/>
        <family val="2"/>
      </rPr>
      <t>_x000D_
[máximo (a) y (b</t>
    </r>
    <r>
      <rPr>
        <sz val="8"/>
        <color theme="0"/>
        <rFont val="Segoe UI Symbol"/>
        <family val="2"/>
      </rPr>
      <t>)]</t>
    </r>
  </si>
  <si>
    <r>
      <rPr>
        <sz val="8"/>
        <color rgb="FFFFFFFF"/>
        <rFont val="Segoe UI Symbol"/>
        <family val="2"/>
      </rPr>
      <t>Último valor</t>
    </r>
  </si>
  <si>
    <r>
      <rPr>
        <sz val="8"/>
        <color rgb="FFFFFFFF"/>
        <rFont val="Segoe UI Symbol"/>
        <family val="2"/>
      </rPr>
      <t>IRC</t>
    </r>
  </si>
  <si>
    <r>
      <rPr>
        <sz val="8"/>
        <color rgb="FFFFFFFF"/>
        <rFont val="Segoe UI Symbol"/>
        <family val="2"/>
      </rPr>
      <t>Valor más reciente</t>
    </r>
  </si>
  <si>
    <r>
      <rPr>
        <sz val="8"/>
        <color rgb="FFFFFFFF"/>
        <rFont val="Segoe UI Symbol"/>
        <family val="2"/>
      </rPr>
      <t>Media 12 semanas</t>
    </r>
  </si>
  <si>
    <r>
      <rPr>
        <sz val="8"/>
        <color rgb="FFFFFFFF"/>
        <rFont val="Segoe UI Symbol"/>
        <family val="2"/>
      </rPr>
      <t>Comprehensive risk</t>
    </r>
  </si>
  <si>
    <r>
      <rPr>
        <sz val="8"/>
        <color rgb="FFFFFFFF"/>
        <rFont val="Segoe UI Symbol"/>
        <family val="2"/>
      </rPr>
      <t>Otros</t>
    </r>
  </si>
  <si>
    <r>
      <rPr>
        <sz val="8"/>
        <color rgb="FFFFFFFF"/>
        <rFont val="Segoe UI Symbol"/>
        <family val="2"/>
      </rPr>
      <t>TOTAL</t>
    </r>
  </si>
  <si>
    <r>
      <rPr>
        <b/>
        <sz val="12"/>
        <color rgb="FFFFFFFF"/>
        <rFont val="Arial"/>
        <family val="2"/>
      </rPr>
      <t>CASTELLANO</t>
    </r>
  </si>
  <si>
    <r>
      <rPr>
        <sz val="7"/>
        <color rgb="FF000000"/>
        <rFont val="Segoe UI Symbol"/>
        <family val="2"/>
      </rPr>
      <t>Importes en millones de euros</t>
    </r>
  </si>
  <si>
    <r>
      <rPr>
        <sz val="8"/>
        <color rgb="FFFFFFFF"/>
        <rFont val="Segoe UI Symbol"/>
        <family val="2"/>
      </rPr>
      <t>VaR</t>
    </r>
  </si>
  <si>
    <r>
      <rPr>
        <sz val="8"/>
        <color rgb="FFFFFFFF"/>
        <rFont val="Segoe UI Symbol"/>
        <family val="2"/>
      </rPr>
      <t>SVaR</t>
    </r>
  </si>
  <si>
    <r>
      <rPr>
        <sz val="8"/>
        <color rgb="FFFFFFFF"/>
        <rFont val="Segoe UI Symbol"/>
        <family val="2"/>
      </rPr>
      <t>IRC</t>
    </r>
  </si>
  <si>
    <r>
      <rPr>
        <sz val="8"/>
        <color rgb="FFFFFFFF"/>
        <rFont val="Segoe UI Symbol"/>
        <family val="2"/>
      </rPr>
      <t>Comprehensive risk measure</t>
    </r>
  </si>
  <si>
    <r>
      <rPr>
        <sz val="8"/>
        <color rgb="FFFFFFFF"/>
        <rFont val="Segoe UI Symbol"/>
        <family val="2"/>
      </rPr>
      <t>Otros</t>
    </r>
  </si>
  <si>
    <r>
      <rPr>
        <sz val="8"/>
        <color rgb="FFFFFFFF"/>
        <rFont val="Segoe UI Symbol"/>
        <family val="2"/>
      </rPr>
      <t>APR totales</t>
    </r>
  </si>
  <si>
    <r>
      <rPr>
        <sz val="8"/>
        <color rgb="FFFFFFFF"/>
        <rFont val="Segoe UI Symbol"/>
        <family val="2"/>
      </rPr>
      <t>Requerimientos de capital totales</t>
    </r>
  </si>
  <si>
    <r>
      <rPr>
        <sz val="8"/>
        <color rgb="FFFFFFFF"/>
        <rFont val="Segoe UI Symbol"/>
        <family val="2"/>
      </rPr>
      <t>Método</t>
    </r>
  </si>
  <si>
    <r>
      <rPr>
        <sz val="8"/>
        <color rgb="FF404040"/>
        <rFont val="Segoe UI Symbol"/>
        <family val="2"/>
      </rPr>
      <t>Método simple</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</si>
  <si>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</si>
  <si>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</si>
  <si>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Grupo CaixaBank actúa como originador</t>
    </r>
  </si>
  <si>
    <r>
      <rPr>
        <sz val="8"/>
        <color rgb="FFFFFFFF"/>
        <rFont val="Segoe UI Symbol"/>
        <family val="2"/>
      </rPr>
      <t>Grupo CaixaBank actúa como patrocinador</t>
    </r>
  </si>
  <si>
    <r>
      <rPr>
        <sz val="8"/>
        <color rgb="FFFFFFFF"/>
        <rFont val="Segoe UI Symbol"/>
        <family val="2"/>
      </rPr>
      <t>Grupo CaixaBank actúa como inversor</t>
    </r>
  </si>
  <si>
    <r>
      <rPr>
        <sz val="8"/>
        <color rgb="FFFFFFFF"/>
        <rFont val="Segoe UI Symbol"/>
        <family val="2"/>
      </rPr>
      <t>Tradicional</t>
    </r>
  </si>
  <si>
    <r>
      <rPr>
        <sz val="8"/>
        <color rgb="FFFFFFFF"/>
        <rFont val="Segoe UI Symbol"/>
        <family val="2"/>
      </rPr>
      <t>Sintética</t>
    </r>
  </si>
  <si>
    <r>
      <rPr>
        <sz val="8"/>
        <color rgb="FFFFFFFF"/>
        <rFont val="Segoe UI Symbol"/>
        <family val="2"/>
      </rPr>
      <t>Subtotal</t>
    </r>
  </si>
  <si>
    <r>
      <rPr>
        <b/>
        <sz val="8"/>
        <color rgb="FF404040"/>
        <rFont val="Segoe UI Symbol"/>
        <family val="2"/>
      </rPr>
      <t>Minorista (total)</t>
    </r>
    <r>
      <rPr>
        <b/>
        <sz val="8"/>
        <color rgb="FF404040"/>
        <rFont val="Segoe UI Symbol"/>
        <family val="2"/>
      </rPr>
      <t>_x000D_
- de las cual</t>
    </r>
    <r>
      <rPr>
        <b/>
        <sz val="8"/>
        <color theme="1" tint="0.249977111117893"/>
        <rFont val="Segoe UI Symbol"/>
        <family val="2"/>
      </rPr>
      <t>es</t>
    </r>
  </si>
  <si>
    <r>
      <rPr>
        <sz val="8"/>
        <color rgb="FF404040"/>
        <rFont val="Segoe UI Symbol"/>
        <family val="2"/>
      </rPr>
      <t>hipotecaria para adquisición de vivienda</t>
    </r>
  </si>
  <si>
    <r>
      <rPr>
        <sz val="8"/>
        <color rgb="FF404040"/>
        <rFont val="Segoe UI Symbol"/>
        <family val="2"/>
      </rPr>
      <t>tarjeta de crédito</t>
    </r>
  </si>
  <si>
    <r>
      <rPr>
        <sz val="8"/>
        <color rgb="FF404040"/>
        <rFont val="Segoe UI Symbol"/>
        <family val="2"/>
      </rPr>
      <t>otras exposiciones minoristas</t>
    </r>
  </si>
  <si>
    <r>
      <rPr>
        <sz val="8"/>
        <color rgb="FF404040"/>
        <rFont val="Segoe UI Symbol"/>
        <family val="2"/>
      </rPr>
      <t>retitulización</t>
    </r>
  </si>
  <si>
    <r>
      <rPr>
        <b/>
        <sz val="8"/>
        <color rgb="FF404040"/>
        <rFont val="Segoe UI Symbol"/>
        <family val="2"/>
      </rPr>
      <t>Mayoristas (total)</t>
    </r>
    <r>
      <rPr>
        <b/>
        <sz val="8"/>
        <color rgb="FF404040"/>
        <rFont val="Segoe UI Symbol"/>
        <family val="2"/>
      </rPr>
      <t>_x000D_
- de las cual</t>
    </r>
    <r>
      <rPr>
        <b/>
        <sz val="8"/>
        <color theme="1" tint="0.249977111117893"/>
        <rFont val="Segoe UI Symbol"/>
        <family val="2"/>
      </rPr>
      <t>es</t>
    </r>
  </si>
  <si>
    <r>
      <rPr>
        <sz val="8"/>
        <color rgb="FF404040"/>
        <rFont val="Segoe UI Symbol"/>
        <family val="2"/>
      </rPr>
      <t>préstamos a empresas</t>
    </r>
  </si>
  <si>
    <r>
      <rPr>
        <sz val="8"/>
        <color rgb="FF404040"/>
        <rFont val="Segoe UI Symbol"/>
        <family val="2"/>
      </rPr>
      <t>hipotecaria comercial</t>
    </r>
  </si>
  <si>
    <r>
      <rPr>
        <sz val="8"/>
        <color rgb="FF404040"/>
        <rFont val="Segoe UI Symbol"/>
        <family val="2"/>
      </rPr>
      <t>arrendamiento financiero y cuentas por cobrar</t>
    </r>
  </si>
  <si>
    <r>
      <rPr>
        <sz val="8"/>
        <color rgb="FF404040"/>
        <rFont val="Segoe UI Symbol"/>
        <family val="2"/>
      </rPr>
      <t>otras exposiciones mayoristas</t>
    </r>
  </si>
  <si>
    <r>
      <rPr>
        <sz val="8"/>
        <color rgb="FFFFFFFF"/>
        <rFont val="Segoe UI Symbol"/>
        <family val="2"/>
      </rPr>
      <t>Total</t>
    </r>
  </si>
  <si>
    <r>
      <rPr>
        <sz val="7"/>
        <color rgb="FF000000"/>
        <rFont val="Segoe UI Symbol"/>
        <family val="2"/>
      </rPr>
      <t>En la tabla superior se informa la exposición original de titulizaciones, sin considerar las correcciones de valor por deterioro de los activos, independientemente de si se reconoce o no la transferencia de una parte significativa del riesgo. También se incluye (en el bloque "Grupo CaixaBank actúa como originador") la exposición de los tramos inversores de las titulizaciones multicedentes en las que el Grupo CaixaBank participa como originador, cuyo cálculo de requerimientos de capital es independiente de tener transferencia de riesgo en los tramos originadores.</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</si>
  <si>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</si>
  <si>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</si>
  <si>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 xml:space="preserve">Valor de la exposición </t>
    </r>
    <r>
      <rPr>
        <vertAlign val="superscript"/>
        <sz val="8"/>
        <color rgb="FFFFFFFF"/>
        <rFont val="Segoe UI Semibold"/>
        <family val="2"/>
      </rPr>
      <t>(4)</t>
    </r>
    <r>
      <rPr>
        <sz val="8"/>
        <color rgb="FFFFFFFF"/>
        <rFont val="Segoe UI Semibold"/>
        <family val="2"/>
      </rPr>
      <t xml:space="preserve"> (por intervalo de APR) </t>
    </r>
  </si>
  <si>
    <r>
      <rPr>
        <sz val="8"/>
        <color rgb="FFFFFFFF"/>
        <rFont val="Segoe UI Symbol"/>
        <family val="2"/>
      </rPr>
      <t xml:space="preserve">Valor de la exposición </t>
    </r>
    <r>
      <rPr>
        <vertAlign val="superscript"/>
        <sz val="8"/>
        <color rgb="FFFFFFFF"/>
        <rFont val="Segoe UI Semibold"/>
        <family val="2"/>
      </rPr>
      <t>(4)</t>
    </r>
    <r>
      <rPr>
        <sz val="8"/>
        <color rgb="FFFFFFFF"/>
        <rFont val="Segoe UI Semibold"/>
        <family val="2"/>
      </rPr>
      <t xml:space="preserve">  (por método regulador)</t>
    </r>
  </si>
  <si>
    <r>
      <rPr>
        <sz val="8"/>
        <color rgb="FFFFFFFF"/>
        <rFont val="Segoe UI Symbol"/>
        <family val="2"/>
      </rPr>
      <t>APR antes del cap (por método regulador)</t>
    </r>
  </si>
  <si>
    <r>
      <rPr>
        <sz val="8"/>
        <color rgb="FFFFFFFF"/>
        <rFont val="Segoe UI Symbol"/>
        <family val="2"/>
      </rPr>
      <t>APR (por método regulador)</t>
    </r>
  </si>
  <si>
    <r>
      <rPr>
        <sz val="8"/>
        <color rgb="FFFFFFFF"/>
        <rFont val="Segoe UI Symbol"/>
        <family val="2"/>
      </rPr>
      <t>Requerimiento de capital después del techo</t>
    </r>
  </si>
  <si>
    <r>
      <rPr>
        <sz val="8"/>
        <color rgb="FFFFFFFF"/>
        <rFont val="Segoe UI Symbol"/>
        <family val="2"/>
      </rPr>
      <t>Deducciones de recursos propios</t>
    </r>
  </si>
  <si>
    <t>&lt; 20% APR</t>
  </si>
  <si>
    <t>&gt; 20% a 50% APR</t>
  </si>
  <si>
    <t>&gt; 50% a 100% APR</t>
  </si>
  <si>
    <t>&gt; 100% a 1250% APR</t>
  </si>
  <si>
    <t>1250% APR</t>
  </si>
  <si>
    <r>
      <rPr>
        <sz val="8"/>
        <color rgb="FFFFFFFF"/>
        <rFont val="Segoe UI Semibold"/>
        <family val="2"/>
      </rPr>
      <t>SEC-IRBA</t>
    </r>
    <r>
      <rPr>
        <vertAlign val="superscript"/>
        <sz val="8"/>
        <color rgb="FFFFFFFF"/>
        <rFont val="Segoe UI Semibold"/>
        <family val="2"/>
      </rPr>
      <t>(1)</t>
    </r>
  </si>
  <si>
    <r>
      <rPr>
        <sz val="8"/>
        <color rgb="FFFFFFFF"/>
        <rFont val="Segoe UI Semibold"/>
        <family val="2"/>
      </rPr>
      <t>SEC-ERBA</t>
    </r>
    <r>
      <rPr>
        <vertAlign val="superscript"/>
        <sz val="8"/>
        <color rgb="FFFFFFFF"/>
        <rFont val="Segoe UI Semibold"/>
        <family val="2"/>
      </rPr>
      <t>(2)</t>
    </r>
  </si>
  <si>
    <r>
      <rPr>
        <sz val="8"/>
        <color rgb="FFFFFFFF"/>
        <rFont val="Segoe UI Semibold"/>
        <family val="2"/>
      </rPr>
      <t>SEC-SA</t>
    </r>
    <r>
      <rPr>
        <vertAlign val="superscript"/>
        <sz val="8"/>
        <color rgb="FFFFFFFF"/>
        <rFont val="Segoe UI Semibold"/>
        <family val="2"/>
      </rPr>
      <t>(3)</t>
    </r>
  </si>
  <si>
    <t>SEC-1250%</t>
  </si>
  <si>
    <r>
      <rPr>
        <sz val="8"/>
        <color rgb="FFFFFFFF"/>
        <rFont val="Segoe UI Symbol"/>
        <family val="2"/>
      </rPr>
      <t>Exposición total</t>
    </r>
  </si>
  <si>
    <r>
      <rPr>
        <b/>
        <sz val="8"/>
        <color rgb="FF404040"/>
        <rFont val="Segoe UI Symbol"/>
        <family val="2"/>
      </rPr>
      <t>Titulización tradicional</t>
    </r>
  </si>
  <si>
    <r>
      <rPr>
        <sz val="8"/>
        <color rgb="FF404040"/>
        <rFont val="Segoe UI Symbol"/>
        <family val="2"/>
      </rPr>
      <t>De la cual titulización</t>
    </r>
  </si>
  <si>
    <r>
      <rPr>
        <sz val="8"/>
        <color rgb="FF404040"/>
        <rFont val="Segoe UI Symbol"/>
        <family val="2"/>
      </rPr>
      <t>De la cual subyacente minorista</t>
    </r>
  </si>
  <si>
    <r>
      <rPr>
        <sz val="8"/>
        <color rgb="FF404040"/>
        <rFont val="Segoe UI Symbol"/>
        <family val="2"/>
      </rPr>
      <t>De la cual subyacente mayorista</t>
    </r>
  </si>
  <si>
    <r>
      <rPr>
        <sz val="8"/>
        <color rgb="FF404040"/>
        <rFont val="Segoe UI Symbol"/>
        <family val="2"/>
      </rPr>
      <t>De la cual retitulización</t>
    </r>
  </si>
  <si>
    <r>
      <rPr>
        <sz val="8"/>
        <color rgb="FF404040"/>
        <rFont val="Segoe UI Symbol"/>
        <family val="2"/>
      </rPr>
      <t>De la cual preferente</t>
    </r>
  </si>
  <si>
    <r>
      <rPr>
        <sz val="8"/>
        <color rgb="FF404040"/>
        <rFont val="Segoe UI Symbol"/>
        <family val="2"/>
      </rPr>
      <t>De la cual no preferente</t>
    </r>
  </si>
  <si>
    <r>
      <rPr>
        <b/>
        <sz val="8"/>
        <color rgb="FF404040"/>
        <rFont val="Segoe UI Symbol"/>
        <family val="2"/>
      </rPr>
      <t>Titulización sintética</t>
    </r>
  </si>
  <si>
    <r>
      <rPr>
        <sz val="7"/>
        <color rgb="FF000000"/>
        <rFont val="Segoe UI Symbol"/>
        <family val="2"/>
      </rPr>
      <t>En la tabla superior, solo se informa la exposición regulatoria de las titulizaciones con transferencia de riesgo significativa y efectiva. También se incluye la exposición de los tramos inversores de las titulizaciones multicedentes en las que el Grupo CaixaBank participa como originador, cuyo cálculo de requerimientos de capital es independiente de tener transferencia de riesgo en los tramos originadores.</t>
    </r>
  </si>
  <si>
    <r>
      <rPr>
        <sz val="7"/>
        <color rgb="FF000000"/>
        <rFont val="Segoe UI Symbol"/>
        <family val="2"/>
      </rPr>
      <t xml:space="preserve">(1) SEC-IRBA (Internal Ratings Based Approach): Método IRB basado en calificaciones internas                                                                                                                                   </t>
    </r>
  </si>
  <si>
    <r>
      <rPr>
        <sz val="7"/>
        <color rgb="FF000000"/>
        <rFont val="Segoe UI Symbol"/>
        <family val="2"/>
      </rPr>
      <t>(2) SEC-ERBA (External Ratings Based Approach): Método basado en calificaciones externas</t>
    </r>
  </si>
  <si>
    <r>
      <rPr>
        <sz val="7"/>
        <color rgb="FF000000"/>
        <rFont val="Segoe UI Symbol"/>
        <family val="2"/>
      </rPr>
      <t>(3) SEC-SA (Standardised Approach): Método SA basado en cálculos internos</t>
    </r>
  </si>
  <si>
    <r>
      <rPr>
        <sz val="7"/>
        <color rgb="FF000000"/>
        <rFont val="Segoe UI Symbol"/>
        <family val="2"/>
      </rPr>
      <t>(4) Exposición (EAD) después de deducciones de recursos propios. Se corresponde con la exposición regulatoria, neta de correcciones de valor por deterioro de activos, calculada siguiendo los criterios de información de la EAD de titulizaciones en los COREP.</t>
    </r>
  </si>
  <si>
    <r>
      <rPr>
        <b/>
        <sz val="10"/>
        <color rgb="FFFFFFFF"/>
        <rFont val="Arial"/>
        <family val="2"/>
      </rPr>
      <t>CASTELLANO</t>
    </r>
  </si>
  <si>
    <r>
      <rPr>
        <sz val="7"/>
        <color rgb="FF000000"/>
        <rFont val="Segoe UI Symbol"/>
        <family val="2"/>
      </rPr>
      <t>Importes en millones de euros</t>
    </r>
  </si>
  <si>
    <r>
      <rPr>
        <sz val="8"/>
        <color rgb="FFFFFFFF"/>
        <rFont val="Segoe UI Symbol"/>
        <family val="2"/>
      </rPr>
      <t xml:space="preserve">Valor de la exposición </t>
    </r>
    <r>
      <rPr>
        <vertAlign val="superscript"/>
        <sz val="8"/>
        <color rgb="FFFFFFFF"/>
        <rFont val="Segoe UI Semibold"/>
        <family val="2"/>
      </rPr>
      <t>(4)</t>
    </r>
    <r>
      <rPr>
        <sz val="8"/>
        <color rgb="FFFFFFFF"/>
        <rFont val="Segoe UI Semibold"/>
        <family val="2"/>
      </rPr>
      <t xml:space="preserve"> (por intervalo de APR) </t>
    </r>
  </si>
  <si>
    <r>
      <rPr>
        <sz val="8"/>
        <color rgb="FFFFFFFF"/>
        <rFont val="Segoe UI Symbol"/>
        <family val="2"/>
      </rPr>
      <t xml:space="preserve">Valor de la exposición </t>
    </r>
    <r>
      <rPr>
        <vertAlign val="superscript"/>
        <sz val="8"/>
        <color rgb="FFFFFFFF"/>
        <rFont val="Segoe UI Semibold"/>
        <family val="2"/>
      </rPr>
      <t>(4)</t>
    </r>
    <r>
      <rPr>
        <sz val="8"/>
        <color rgb="FFFFFFFF"/>
        <rFont val="Segoe UI Semibold"/>
        <family val="2"/>
      </rPr>
      <t xml:space="preserve">  (por método regulador)</t>
    </r>
  </si>
  <si>
    <r>
      <rPr>
        <sz val="8"/>
        <color rgb="FFFFFFFF"/>
        <rFont val="Segoe UI Symbol"/>
        <family val="2"/>
      </rPr>
      <t>APR antes del cap (por método regulador)</t>
    </r>
  </si>
  <si>
    <r>
      <rPr>
        <sz val="8"/>
        <color rgb="FFFFFFFF"/>
        <rFont val="Segoe UI Symbol"/>
        <family val="2"/>
      </rPr>
      <t>APR (por método regulador)</t>
    </r>
  </si>
  <si>
    <r>
      <rPr>
        <sz val="8"/>
        <color rgb="FFFFFFFF"/>
        <rFont val="Segoe UI Symbol"/>
        <family val="2"/>
      </rPr>
      <t>Requerimiento de capital después del techo</t>
    </r>
  </si>
  <si>
    <r>
      <rPr>
        <sz val="8"/>
        <color rgb="FFFFFFFF"/>
        <rFont val="Segoe UI Symbol"/>
        <family val="2"/>
      </rPr>
      <t>Deducciones de recursos propios</t>
    </r>
  </si>
  <si>
    <r>
      <rPr>
        <sz val="8"/>
        <color rgb="FFFFFFFF"/>
        <rFont val="Segoe UI Symbol"/>
        <family val="2"/>
      </rPr>
      <t>SEC-IRBA</t>
    </r>
    <r>
      <rPr>
        <vertAlign val="superscript"/>
        <sz val="8"/>
        <color rgb="FFFFFFFF"/>
        <rFont val="Segoe UI Semibold"/>
        <family val="2"/>
      </rPr>
      <t>(1)</t>
    </r>
  </si>
  <si>
    <r>
      <rPr>
        <sz val="8"/>
        <color rgb="FFFFFFFF"/>
        <rFont val="Segoe UI Semibold"/>
        <family val="2"/>
      </rPr>
      <t>SEC-ERBA</t>
    </r>
    <r>
      <rPr>
        <vertAlign val="superscript"/>
        <sz val="8"/>
        <color rgb="FFFFFFFF"/>
        <rFont val="Segoe UI Semibold"/>
        <family val="2"/>
      </rPr>
      <t>(2)</t>
    </r>
  </si>
  <si>
    <r>
      <rPr>
        <sz val="8"/>
        <color rgb="FFFFFFFF"/>
        <rFont val="Segoe UI Semibold"/>
        <family val="2"/>
      </rPr>
      <t>SEC-SA</t>
    </r>
    <r>
      <rPr>
        <vertAlign val="superscript"/>
        <sz val="8"/>
        <color rgb="FFFFFFFF"/>
        <rFont val="Segoe UI Semibold"/>
        <family val="2"/>
      </rPr>
      <t>(3)</t>
    </r>
  </si>
  <si>
    <r>
      <rPr>
        <sz val="8"/>
        <color rgb="FFFFFFFF"/>
        <rFont val="Segoe UI Symbol"/>
        <family val="2"/>
      </rPr>
      <t>Exposición total</t>
    </r>
  </si>
  <si>
    <r>
      <rPr>
        <b/>
        <sz val="8"/>
        <color rgb="FF404040"/>
        <rFont val="Segoe UI Symbol"/>
        <family val="2"/>
      </rPr>
      <t>Titulización tradicional</t>
    </r>
  </si>
  <si>
    <r>
      <rPr>
        <sz val="8"/>
        <color rgb="FF404040"/>
        <rFont val="Segoe UI Symbol"/>
        <family val="2"/>
      </rPr>
      <t>De la cual, titulización</t>
    </r>
  </si>
  <si>
    <r>
      <rPr>
        <sz val="8"/>
        <color rgb="FF404040"/>
        <rFont val="Segoe UI Symbol"/>
        <family val="2"/>
      </rPr>
      <t>De la cual, subyacente minorista</t>
    </r>
  </si>
  <si>
    <r>
      <rPr>
        <sz val="8"/>
        <color rgb="FF404040"/>
        <rFont val="Segoe UI Symbol"/>
        <family val="2"/>
      </rPr>
      <t>De la cual, subyacente mayorista</t>
    </r>
  </si>
  <si>
    <r>
      <rPr>
        <sz val="8"/>
        <color rgb="FF404040"/>
        <rFont val="Segoe UI Symbol"/>
        <family val="2"/>
      </rPr>
      <t>De la cual, retitulización</t>
    </r>
  </si>
  <si>
    <r>
      <rPr>
        <sz val="8"/>
        <color rgb="FF404040"/>
        <rFont val="Segoe UI Symbol"/>
        <family val="2"/>
      </rPr>
      <t>De la cual, preferente</t>
    </r>
  </si>
  <si>
    <r>
      <rPr>
        <sz val="8"/>
        <color rgb="FF404040"/>
        <rFont val="Segoe UI Symbol"/>
        <family val="2"/>
      </rPr>
      <t>De la cual, no preferente</t>
    </r>
  </si>
  <si>
    <r>
      <rPr>
        <b/>
        <sz val="8"/>
        <color rgb="FF404040"/>
        <rFont val="Segoe UI Symbol"/>
        <family val="2"/>
      </rPr>
      <t>Titulización sintética</t>
    </r>
  </si>
  <si>
    <r>
      <rPr>
        <sz val="7"/>
        <color rgb="FF000000"/>
        <rFont val="Segoe UI Symbol"/>
        <family val="2"/>
      </rPr>
      <t xml:space="preserve">(1) SEC-IRBA (Internal Ratings Based Approach): Método IRB basado en calificaciones internas                                                                                                                                   </t>
    </r>
  </si>
  <si>
    <r>
      <rPr>
        <sz val="7"/>
        <color rgb="FF000000"/>
        <rFont val="Segoe UI Symbol"/>
        <family val="2"/>
      </rPr>
      <t>(2) SEC-ERBA (External Ratings Based Approach): Método basado en calificaciones externas</t>
    </r>
  </si>
  <si>
    <r>
      <rPr>
        <sz val="7"/>
        <color rgb="FF000000"/>
        <rFont val="Segoe UI Symbol"/>
        <family val="2"/>
      </rPr>
      <t>(3) SEC-SA (Standardised Approach): Método SA basado en cálculos internos</t>
    </r>
  </si>
  <si>
    <r>
      <rPr>
        <sz val="7"/>
        <color rgb="FF000000"/>
        <rFont val="Segoe UI Symbol"/>
        <family val="2"/>
      </rPr>
      <t>(4) Exposición (EAD) después de deducciones de recursos propios. Se corresponde con la exposición regulatoria, neta de correcciones de valor por deterioro de activos, calculada siguiendo los criterios de información de la EAD de titulizaciones en los COREP.</t>
    </r>
  </si>
  <si>
    <t>EU CR6 - Método IRB - Exposiciones al riesgo de crédito por categoría de exposición e intervalo de PD (Pymes)</t>
  </si>
  <si>
    <t>n/p</t>
  </si>
  <si>
    <r>
      <rPr>
        <sz val="7"/>
        <color rgb="FF000000"/>
        <rFont val="Segoe UI Symbol"/>
        <family val="2"/>
      </rPr>
      <t>(5a) Resultados del ejercicio atribuidos al Grupo, netos de dividendos previstos</t>
    </r>
  </si>
  <si>
    <t xml:space="preserve">  </t>
  </si>
  <si>
    <t xml:space="preserve"> -     </t>
  </si>
  <si>
    <t>Importes en millones de euros</t>
  </si>
  <si>
    <t>APR</t>
  </si>
  <si>
    <t>Capital</t>
  </si>
  <si>
    <t>31.12.19</t>
  </si>
  <si>
    <t>31.12.20</t>
  </si>
  <si>
    <t>Riesgo de crédito (excluido el riesgo de contraparte)</t>
  </si>
  <si>
    <t>Artículo 438, letras c) y d)</t>
  </si>
  <si>
    <t>Del cual: con el método estándar</t>
  </si>
  <si>
    <t>Del cual: con el método básico basado en calificaciones internas (FIRB)</t>
  </si>
  <si>
    <t>Del cual: con el método avanzado basado en calificaciones internas (AIRB)</t>
  </si>
  <si>
    <t>Artículo 438, letra d)</t>
  </si>
  <si>
    <t>Del cual: renta variable según el método IRB con el método de ponderación simple por riesgo o el método IMA</t>
  </si>
  <si>
    <t>Artículo 107, Artículo 438, letras c) y d)</t>
  </si>
  <si>
    <t>Riesgo de contraparte</t>
  </si>
  <si>
    <t>Del cual: con el método de valoración a precio de mercado</t>
  </si>
  <si>
    <t>Del cual: con el método de la exposición original</t>
  </si>
  <si>
    <t>Del cual: con el método de modelos internos (IMM)</t>
  </si>
  <si>
    <t>Del cual: método amplio para las garantías reales de naturaleza financiera</t>
  </si>
  <si>
    <t>Del cual: importe de exposición al riesgo por contribución al fondo de garantía frente a incumplimientos de una ECC</t>
  </si>
  <si>
    <t>Del cual: AVC</t>
  </si>
  <si>
    <t>Artículo 438, letra e)</t>
  </si>
  <si>
    <t>Riesgo de liquidación</t>
  </si>
  <si>
    <t>Artículo 449, letra o), inciso i)</t>
  </si>
  <si>
    <t>Exposiciones de titulización de la cartera de inversión (después de aplicar el límite máximo)</t>
  </si>
  <si>
    <t xml:space="preserve">De las cuales: con el método IRB - basado en calificaciones externas (RBA)           </t>
  </si>
  <si>
    <t>De las cuales: con el método IRB - basado en la fórmula supervisora (SFA)</t>
  </si>
  <si>
    <t>De las cuales: con el método estándar (SEC-SA)</t>
  </si>
  <si>
    <t>De las cuales: con el método estándar</t>
  </si>
  <si>
    <t>De las cuales: con el método basado en calificaciones internas (SEC-IRBA)</t>
  </si>
  <si>
    <t xml:space="preserve">De las cuales: con el método basado en calificaciones externas (SEC-ERBA) </t>
  </si>
  <si>
    <t>Riesgo de mercado</t>
  </si>
  <si>
    <t>Del cual: con el método IMA</t>
  </si>
  <si>
    <t>Grandes exposiciones</t>
  </si>
  <si>
    <t>Artículo 438, letra f)</t>
  </si>
  <si>
    <t>Riesgo operativo</t>
  </si>
  <si>
    <t>Del cual: con el método del indicador básico</t>
  </si>
  <si>
    <t>Del cual: con el método de mediación avanzada</t>
  </si>
  <si>
    <t>Artículo 437, apartado 2, artículos 48 y 60</t>
  </si>
  <si>
    <t>Artículo 500</t>
  </si>
  <si>
    <t>Ajuste al límite mínimo (suelo)</t>
  </si>
  <si>
    <t>Total</t>
  </si>
  <si>
    <t>Solvencia CaixaBank</t>
  </si>
  <si>
    <t>Recursos propios computables</t>
  </si>
  <si>
    <t>EU OV1 - Visión general de los APR</t>
  </si>
  <si>
    <t>EU INS1 - Participaciones en empresas de seguros no deducidas</t>
  </si>
  <si>
    <t>EU LIQ1 - Coeficiente de cobertura de liquidez (LCR)</t>
  </si>
  <si>
    <t>EU CCyB1 - Distribución geógráfica de las exposiciones crediticias pertinentes para el cálculo del colchón de capital anticíclico</t>
  </si>
  <si>
    <t>EU CR4 - Método estándar - Exposición al riesgo de crédito y efectos de la reducción del riesgo de crédito</t>
  </si>
  <si>
    <t>EU CR5 - Método estándar (EAD)</t>
  </si>
  <si>
    <t>EU CR5 - Método estándar (APR)</t>
  </si>
  <si>
    <t>IRB: Exposiciones al Riesgo de Crédito por cartera</t>
  </si>
  <si>
    <t>EU CR6 - Método IRB - Exposiciones al riesgo de crédito por cartera e intervalo de PD (minoristas cubiertas con hipotecas sobre inmuebles)</t>
  </si>
  <si>
    <t>EU CR6 - Método IRB - Exposiciones al riesgo de crédito por cartera e intervalo de PD (minoristas Pymes cubiertas con hipotecas sobre inmuebles)</t>
  </si>
  <si>
    <t>EU CR6 - Método IRB - Exposiciones al riesgo de crédito por cartera e intervalo de PD (minoristas renovables elegibles)</t>
  </si>
  <si>
    <t>EU CR6 - Método IRB - Exposiciones al riesgo de crédito por cartera e intervalo de PD (Pymes minorista)</t>
  </si>
  <si>
    <t>EU CR6 - Método IRB - Exposiciones al riesgo de crédito por cartera e intervalo de PD (Otras exposiciones minoristas)</t>
  </si>
  <si>
    <t>EU CR6 - Método IRB - Exposiciones al riesgo de crédito por categoría de exposición e intervalo de PD (Corporates)</t>
  </si>
  <si>
    <t>EU CR8 - Estados de flujos de APR de exposiciones al riesgo de crédito según el método IRB</t>
  </si>
  <si>
    <t>EU CR2-B - Cambios en el saldo de los préstamos y valores representativos de deuda en situación de default y cuyo valor se ha deteriorado</t>
  </si>
  <si>
    <t>EU CR1-C - Calidad crediticia de las exposiciones por zona geográfica</t>
  </si>
  <si>
    <t>EU CR3 - Técnicas de reducción del riesgo de crédito - Visión general</t>
  </si>
  <si>
    <t>EU CR2-A - Cambios en el saldo de los ajustes por riesgo de crédito general y específico</t>
  </si>
  <si>
    <t>Plantilla 1. Calidad crediticia de las exposiciones restructuradas o refinanciadas</t>
  </si>
  <si>
    <t>Plantilla 3: Calidad crediticia de las exposiciones dudosas y no dudosas según número de días transcurridos desde su vencimiento</t>
  </si>
  <si>
    <t>Plantilla 4: Exposiciones dudosas y no dudosas y provisiones relacionadas</t>
  </si>
  <si>
    <t>Plantilla 9: Colateral obtenida mediante la toma de procesos de posesión y ejecución</t>
  </si>
  <si>
    <t>Plantilla 1: Información de préstamos y anticipos sujetos a moratoria legislativa y no legislativa</t>
  </si>
  <si>
    <t>Plantilla 2: Desglose de préstamos y anticipos sujetos a moratoria legislativa y no legislativa por vencimiento residual de la moratoria</t>
  </si>
  <si>
    <t>Plantilla 3: Información sobre préstamos y anticipos recién originados provistos bajo esquemas de garantía pública recientemente aplicables e introducidos en respuesta a la crisis de COVID-19</t>
  </si>
  <si>
    <t>EU CCR1 - Análisis de la exposición al riesgo de contraparte en función del método</t>
  </si>
  <si>
    <t>Exposiciones al riesgo de contraparte y efectos de técnicas para su mitigación</t>
  </si>
  <si>
    <t>IRB: exposiciones al riesgo de contraparte por cartera</t>
  </si>
  <si>
    <t>EU CCR4 - Método IRB - Exposiciones al riesgo de contraparte por cartera y escala de PD</t>
  </si>
  <si>
    <t>EU CCR5-B - Composición de las garantías reales para las exposiciones al riesgo de contraparte</t>
  </si>
  <si>
    <t>EU CCR8 - Exposiciones frente a las entidades de contrapartida central</t>
  </si>
  <si>
    <t>EU CCR6 - Exposiciones a derivados de crédito</t>
  </si>
  <si>
    <t>EU MR1 - Riesgo de mercado según el método estándar</t>
  </si>
  <si>
    <t>EU MR3 - Valores según el método IMA para las carteras de negociación</t>
  </si>
  <si>
    <t>EU MR2-A - Riesgo de mercado según el método de modelos internos (IMA)</t>
  </si>
  <si>
    <t>EU MR2-B - Estado de flujos de APR de exposiciones al riesgo de mercado según el método IMA</t>
  </si>
  <si>
    <t>Exposición de la cartera de participaciones accionariales</t>
  </si>
  <si>
    <t>Exposición por categoría de exposición y grado de deudor</t>
  </si>
  <si>
    <t>EU CR10 - IRB (financiación especializada y renta variable)</t>
  </si>
  <si>
    <t>EU SEC4 - Exposiciones de titulización en la cartera bancaria y requerimientos de capital regulador asociados (banco que actúa como inversor)</t>
  </si>
  <si>
    <t>En la tabla adjunta se muestran los datos moratorias vigentes a 31 de diciembre de 2020 de Grupo CaixaBank. Se detalla a continuación las características de los Acuerdos de Moratorias en España y en Portugal vigentes a 31 de diciembre 2020:
ESPAÑA: 
1- LEGAL- Incluye:
(i) Real Decreto-ley (RDL) 8/2020 de 17 de marzo -moratoria de deuda hipotecaria para la adquisición de vivienda habitual de personas físicas. Suspensión de la deuda hipotecaria (carencia de capital e intereses) durante el plazo de 3 meses (por ejemplo, aquellas solicitudes que tiene como fecha de concesión 01.04, la exención de pago permanece vigente hasta 01.07, fecha en la que el cliente deberá volver a hacer frente a la obligación de pago). Se podrá solicitar hasta el 29 de septiembre de 2020 (Modificado por RDL 26/2020).
(ii) Real Decreto-ley 11/2020 de 31 de marzo- moratoria de deuda sin garantía hipotecaria de personas físicas. Suspensión de la deuda hipotecaria (carencia de capital e intereses) durante el plazo de 3 meses. Se podrá solicitar hasta el 29 de septiembre de 2020 (Modificado por RDL 26/2020).
(iii) El Real Decreto-ley 25/2020 de 3 de julio, aprobó moratorias con garantía hipotecaria otorgados para la financiación de inmuebles afectos a actividad turística de trabajadores autónomos y personas jurídicas. Se podrá solicitar un periodo de moratoria de hasta 12 meses en el pago del principal de la deuda hipotecaria. Cuando el préstamo haya sido objeto de alguna otra moratoria (RDL 8/202; RDL 19/2020) durante un plazo inferior a 12 meses, se podrá solicitar durante el tiempo restante hasta alcanzar un total de 12 meses.
Se podrá solicitar hasta 30 de septiembre de 2020 (el final del plazo fijado EBA/GL/2020/02, ampliado el 18 de junio). 
(iv) El Real Decreto-ley 26/2020 de 7 de julio aprobó moratorias de los préstamos, leasing y renting de vehículos dedicados al transporte público de viajeros de en autobús y al transporte público de mercancías para personas jurídicas y autónomos. Suspensión del principal de la deuda. Se podrá solicitar un periodo de moratoria de hasta 6 meses. Cuando el contrato ya haya sido objeto de alguna moratoria, legal o convencional, con una duración un plazo inferior a 6 meses, se podrá solicitar durante el tiempo restante hasta alcanzar un total de 6 meses. Se podrá solicitar hasta 30 de septiembre de 2020 (el final del plazo fijado EBA/GL/2020/02, ampliado el 18 de junio).
2- ACUERDO SECTORIAL - acuerdo dentro del marco de CECA como entidad asociada- de 16 de abril (sujetas a Real Decreto-ley 19/2020 de 26 de mayo). Se pueden adherir personas físicas que o (i) no cumplan con los requisitos para acogerse a RDL 8/2020 y RDL 11/2020; (ii) cumplan con los requisitos de RDL y una vez vencido el plazo máximo de los mismos, si así lo han solicitado dentro del plazo de vigencia y cumpliendo con las condiciones establecidas, podrán acogerse a la moratoria sectorial y, hasta un plazo máximo que sumando la moratoria de RDL y Sectorial no supere los plazos previstos.  Suspensión del principal de la deuda. Operaciones afectas: (i) préstamos o créditos con garantía hipotecaria con un plazo máximo de 12 meses; (ii) préstamos o créditos con garantía personal con un plazo máximo de 6 meses. Las moratorias deben ser solicitadas desde 06 de abril hasta 29 de junio de 2020.
Con fecha 15 de diciembre de 2020, se aprobó la Adenda al Acuerdo Sectorial del 16 de abril 2020 sobre aplazamiento operaciones de financiación de clientes afectos por la crisis del coronavirus. La fecha máxima para la presentación de solicitudes es 30 de marzo de 2021. Las moratorias que habiéndose solicitado a partir del 30 de septiembre de 2020 se hayan concedido a partir de dicha fecha tendrán los siguientes plazos: (i) con garantía hipotecaria tendrá un plazo de hasta un máximo de 9 meses (cuando se hubiera concedido con anterioridad a 30 septiembre 2020  alguna moratoria, legal o convencional, con garantía hipotecaria con una duración un plazo inferior a 9 meses, se podrá solicitar durante el tiempo restante hasta alcanzar un total de 9 meses) ; (ii) garantía personal tendrá un plazo de hasta un máximo de 6 meses (cuando se hubiera concedido con anterioridad a 30 septiembre 2020  alguna moratoria, legal o convencional, con garantía personal con una duración un plazo inferior a 6 meses, se podrá solicitar durante el tiempo restante hasta alcanzar un total de 6 meses).
PORTUGAL- Incluye, principalmente:
1. MORATORIA LEGISLATIVA - Decreto-Ley nº 10-J / 2020 de 26 de marzo, posteriormente modificado por Decreto-Ley nº 26/2020 de 16 de junio, por Ley nº 27-A / 2020 de 24 de julio e pelo Decreto de lei nº78-A/2020 de 29 de Setembro, que define os seguintes tipos de moratórias que define los siguientes tipos de moratoria:
(i) Moratoria sobre préstamos hipotecarios, a disposición de clientes individuales, residentes o no en Portugal, afectados por la crisis del COVID 19, que cubra los préstamos concedidos hasta el 26 de marzo de 2020, y que cumplan con los demás requisitos especificados en la legislación vigente. La moratoria se puede solicitar hasta el 30 de septiembre de 2020 (Ley 27-A / 2020), en forma de período de gracia de principal o principal e intereses, teniendo un plazo máximo de vigencia del 30 de septiembre de 2021 (DL nº78-A / 2020), fecha a partir de la cual el cliente debe regresar para cumplir con sus obligaciones pecuniarias que fueron suspendidas.
(ii) Moratoria de empresas, disponible para empresas, empresarios individuales, instituciones privadas de solidaridad social, asociaciones sin fines de lucro y otras entidades de la economía social, excluidas las entidades del sector financiero. Este tipo de moratoria está disponible para las entidades que operan en Portugal, cubriendo factoring, leasing y préstamos a crédito, concedidos hasta el 26 de marzo de 2020, y que cumplen con los demás requisitos especificados en la legislación vigente. La moratoria se puede solicitar hasta el 30 de septiembre de 2020 (Ley 27-A / 2020), en forma de período de gracia de principal o principal e intereses tendo como prazo máximo de vigência dia 30 de Setembro de 2021 (DL nº78-A/2020), data a partir da qual o cliente deverá voltar a cumprir com as suas obrigações pecuniárias que foram suspensas. Adicionalmente e no caso das empresas pertencerem a determinados setores de atividade, considerados setores mais afetados, beneficiam ainda da possibilidade do aumento do prazo das operações abrangidas pela moratória (DL nº78-A/2020), acrescendo 12 meses ao prazo total
2.MORATORIA SECTORIAL - Protocolo de moratorias de iniciativa privada que se aplicarán en el contexto de la pandemia COVID-19, entre un grupo de Instituciones Financieras y la Asociación Bancaria Portuguesa (APB):
(i) Moratoria sobre préstamos hipotecarios, a disposición de clientes individuales, residentes o no en Portugal, afectados por la crisis del COVID 19, para operaciones crediticias no cubiertas por la moratoria legislativa, otorgada hasta el 26 de marzo de 2020, según se especifica en el protocolo vigente. El plazo máximo de vigencia de la moratoria es hasta el 31 de marzo de 2021, siguiente al definido en la moratoria legal, fecha a partir de la cual el cliente debe regresar para cumplir con sus obligaciones pecuniarias que le fueron suspendidas, con posibilidad de falta de capital o capital e intereses. El plazo máximo para solicitar moratorias era el 30 de septiembre de 2020.
(ii) Moratoria sobre préstamos no hipotecarios, a disposición de clientes particulares, residentes o no en Portugal, afectados por la crisis del COVID 19, para operaciones de crédito no hipotecario con importe original hasta 75.000 €, amparados por el protocolo y no cubiertos por la moratoria legislativa, otorgada hasta el 26 de marzo de 2020. La moratoria se puede solicitar hasta el 30 de septiembre de 2020, en forma de período de gracia de principal o principal e intereses, con un vencimiento máximo de 12 meses desde la fecha de aprobación (en el caso de suscripciones hasta el 30 de junio de 2020) o hasta el 30 de junio de 2021 (en el caso de cancelaciones posteriores al 30 de junio de 2020), fechas a partir de las cuales el cliente deberá regresar para cumplir con sus obligaciones pecuniarias que le hayan sido suspendidas, con posibilidad de escasez de capital o capital e intereses.</t>
  </si>
  <si>
    <t>Se detalla a continuación las características de los Acuerdos de Moratorias en España y en Portugal vigentes a 31 de diciembre 2020:
ESPAÑA: 
1- LEGAL- Incluye:
(i) Real Decreto-ley (RDL) 8/2020 de 17 de marzo -moratoria de deuda hipotecaria para la adquisición de vivienda habitual de personas físicas. Suspensión de la deuda hipotecaria (carencia de capital e intereses) durante el plazo de 3 meses (por ejemplo, aquellas solicitudes que tiene como fecha de concesión 01.04, la exención de pago permanece vigente hasta 01.07, fecha en la que el cliente deberá volver a hacer frente a la obligación de pago). Se podrá solicitar hasta el 29 de septiembre de 2020 (Modificado por RDL 26/2020).
(ii) Real Decreto-ley 11/2020 de 31 de marzo- moratoria de deuda sin garantía hipotecaria de personas físicas. Suspensión de la deuda hipotecaria (carencia de capital e intereses) durante el plazo de 3 meses. Se podrá solicitar hasta el 29 de septiembre de 2020 (Modificado por RDL 26/2020).
(iii) El Real Decreto-ley 25/2020 de 3 de julio, aprobó moratorias con garantía hipotecaria otorgados para la financiación de inmuebles afectos a actividad turística de trabajadores autónomos y personas jurídicas. Se podrá solicitar un periodo de moratoria de hasta 12 meses en el pago del principal de la deuda hipotecaria. Cuando el préstamo haya sido objeto de alguna otra moratoria (RDL 8/202; RDL 19/2020) durante un plazo inferior a 12 meses, se podrá solicitar durante el tiempo restante hasta alcanzar un total de 12 meses.
Se podrá solicitar hasta 30 de septiembre de 2020 (el final del plazo fijado EBA/GL/2020/02, ampliado el 18 de junio). 
(iv) El Real Decreto-ley 26/2020 de 7 de julio aprobó moratorias de los préstamos, leasing y renting de vehículos dedicados al transporte público de viajeros de en autobús y al transporte público de mercancías para personas jurídicas y autónomos. Suspensión del principal de la deuda. Se podrá solicitar un periodo de moratoria de hasta 6 meses. Cuando el contrato ya haya sido objeto de alguna moratoria, legal o convencional, con una duración un plazo inferior a 6 meses, se podrá solicitar durante el tiempo restante hasta alcanzar un total de 6 meses. Se podrá solicitar hasta 30 de septiembre de 2020 (el final del plazo fijado EBA/GL/2020/02, ampliado el 18 de junio).
2- ACUERDO SECTORIAL - acuerdo dentro del marco de CECA como entidad asociada- de 16 de abril (sujetas a Real Decreto-ley 19/2020 de 26 de mayo). Se pueden adherir personas físicas que o (i) no cumplan con los requisitos para acogerse a RDL 8/2020 y RDL 11/2020; (ii) cumplan con los requisitos de RDL y una vez vencido el plazo máximo de los mismos, si así lo han solicitado dentro del plazo de vigencia y cumpliendo con las condiciones establecidas, podrán acogerse a la moratoria sectorial y, hasta un plazo máximo que sumando la moratoria de RDL y Sectorial no supere los plazos previstos.  Suspensión del principal de la deuda. Operaciones afectas: (i) préstamos o créditos con garantía hipotecaria con un plazo máximo de 12 meses; (ii) préstamos o créditos con garantía personal con un plazo máximo de 6 meses. Las moratorias deben ser solicitadas desde 06 de abril hasta 29 de junio de 2020.
Con fecha 15 de diciembre de 2020, se aprobó la Adenda al Acuerdo Sectorial del 16 de abril 2020 sobre aplazamiento operaciones de financiación de clientes afectos por la crisis del coronavirus. La fecha máxima para la presentación de solicitudes es 30 de marzo de 2021. Las moratorias que habiéndose solicitado a partir del 30 de septiembre de 2020 se hayan concedido a partir de dicha fecha tendrán los siguientes plazos: (i) con garantía hipotecaria tendrá un plazo de hasta un máximo de 9 meses (cuando se hubiera concedido con anterioridad a 30 septiembre 2020  alguna moratoria, legal o convencional, con garantía hipotecaria con una duración un plazo inferior a 9 meses, se podrá solicitar durante el tiempo restante hasta alcanzar un total de 9 meses) ; (ii) garantía personal tendrá un plazo de hasta un máximo de 6 meses (cuando se hubiera concedido con anterioridad a 30 septiembre 2020  alguna moratoria, legal o convencional, con garantía personal con una duración un plazo inferior a 6 meses, se podrá solicitar durante el tiempo restante hasta alcanzar un total de 6 meses).
PORTUGAL- Incluye, principalmente:
1. MORATORIA LEGISLATIVA - Decreto-Ley nº 10-J / 2020 de 26 de marzo, posteriormente modificado por Decreto-Ley nº 26/2020 de 16 de junio, por Ley nº 27-A / 2020 de 24 de julio e pelo Decreto de lei nº78-A/2020 de 29 de Setembro, que define os seguintes tipos de moratórias que define los siguientes tipos de moratoria:
(i) Moratoria sobre préstamos hipotecarios, a disposición de clientes individuales, residentes o no en Portugal, afectados por la crisis del COVID 19, que cubra los préstamos concedidos hasta el 26 de marzo de 2020, y que cumplan con los demás requisitos especificados en la legislación vigente. La moratoria se puede solicitar hasta el 30 de septiembre de 2020 (Ley 27-A / 2020), en forma de período de gracia de principal o principal e intereses, teniendo un plazo máximo de vigencia del 30 de septiembre de 2021 (DL nº78-A / 2020), fecha a partir de la cual el cliente debe regresar para cumplir con sus obligaciones pecuniarias que fueron suspendidas.
(ii) Moratoria de empresas, disponible para empresas, empresarios individuales, instituciones privadas de solidaridad social, asociaciones sin fines de lucro y otras entidades de la economía social, excluidas las entidades del sector financiero. Este tipo de moratoria está disponible para las entidades que operan en Portugal, cubriendo factoring, leasing y préstamos a crédito, concedidos hasta el 26 de marzo de 2020, y que cumplen con los demás requisitos especificados en la legislación vigente. La moratoria se puede solicitar hasta el 30 de septiembre de 2020 (Ley 27-A / 2020), en forma de período de gracia de principal o principal e intereses tendo como prazo máximo de vigência dia 30 de Setembro de 2021 (DL nº78-A/2020), data a partir da qual o cliente deverá voltar a cumprir com as suas obrigações pecuniárias que foram suspensas. Adicionalmente e no caso das empresas pertencerem a determinados setores de atividade, considerados setores mais afetados, beneficiam ainda da possibilidade do aumento do prazo das operações abrangidas pela moratória (DL nº78-A/2020), acrescendo 12 meses ao prazo total
2.MORATORIA SECTORIAL - Protocolo de moratorias de iniciativa privada que se aplicarán en el contexto de la pandemia COVID-19, entre un grupo de Instituciones Financieras y la Asociación Bancaria Portuguesa (APB):
(i) Moratoria sobre préstamos hipotecarios, a disposición de clientes individuales, residentes o no en Portugal, afectados por la crisis del COVID 19, para operaciones crediticias no cubiertas por la moratoria legislativa, otorgada hasta el 26 de marzo de 2020, según se especifica en el protocolo vigente. El plazo máximo de vigencia de la moratoria es hasta el 31 de marzo de 2021, siguiente al definido en la moratoria legal, fecha a partir de la cual el cliente debe regresar para cumplir con sus obligaciones pecuniarias que le fueron suspendidas, con posibilidad de falta de capital o capital e intereses. El plazo máximo para solicitar moratorias era el 30 de septiembre de 2020.
(ii) Moratoria sobre préstamos no hipotecarios, a disposición de clientes particulares, residentes o no en Portugal, afectados por la crisis del COVID 19, para operaciones de crédito no hipotecario con importe original hasta 75.000 €, amparados por el protocolo y no cubiertos por la moratoria legislativa, otorgada hasta el 26 de marzo de 2020. La moratoria se puede solicitar hasta el 30 de septiembre de 2020, en forma de período de gracia de principal o principal e intereses, con un vencimiento máximo de 12 meses desde la fecha de aprobación (en el caso de suscripciones hasta el 30 de junio de 2020) o hasta el 30 de junio de 2021 (en el caso de cancelaciones posteriores al 30 de junio de 2020), fechas a partir de las cuales el cliente deberá regresar para cumplir con sus obligaciones pecuniarias que le hayan sido suspendidas, con posibilidad de escasez de capital o capital e intereses.</t>
  </si>
  <si>
    <t>En la tabla adjunta se muestran los datos de Grupo CaixaBank. Se detalla a continuación las características de Financiación de Garantías Públicas  en España y en Portugal vigentes a 31 de diciembre 2020:
ESPAÑA:  
1.Real Decreto-ley 8/2020 de 17 de marzo - Línea de Avales del Estado ICO (Instituto de Crédito Oficial) de hasta 100.000 millones de euros, del Ministerio de Asuntos Económicos y Transformación Digital. Los avales se otorgan para facilitar acceso al crédito y liquidez a empresas y autónomos. Los Acuerdos de Consejo de Ministros de 24 de marzo, de 10 de abril , de 5 de mayo, de 19 de mayo y de 16 de junio establecen la activación de 5 tramos de la Línea. Se pueden avalar los préstamos y operaciones que hayan sido formalizados o renovados a partir del 18 de marzo de 2020 y hasta el 01 de diciembre de 2020 (Acuerdo de Consejo de Ministros de 28 de julio de 2020). Los porcentajes máximos de aval son: (i) en el caso de pymes y autónomos  como máximo al 80% de la operación; (ii) en empresas que no reúnan la condición de pyme como máximo el 70% de nuevas operaciones y el 60% de operaciones de renovación. El plazo del aval emitido coincidirá con el plazo de la operación hasta un máximo de 5 años.
2. El Real Decreto-ley 25/2020, de 3 de julio, aprobó nueva línea de avales ICO con un importe máximo de 40.000 millones de euros y se otorgará por el Ministerio de Asuntos Económicos y Transformación Digital para favorecer la financiación concedida por entidades financieras supervisadas a empresas y autónomos para la realización de inversiones (facilitando cubrir la caída de la inversión estimada y fomentarla allá donde genere mayor valor añadido, especialmente en torno a dos ejes principales: la sostenibilidad medioambiental y la digitalización). 
3. Real Decreto-Ley 34/2020 de 17 de noviembre y el Acuerdo del Consejo de Ministros del 24 de noviembre, amplía el plazo y periodo de carencia para operaciones avaladas por la Línea Avales Liquidez. 
Adopta una serie de medidas con el objetivo de fomentar el acceso a financiación de empresas y autónomos y evitar que eventuales tensiones de liquidez se transformen en problemas de solvencia. En concreto, (i) se amplía el plazo de solicitud de los avales hasta el 1 de junio de 2021; (ii) para las operaciones de financiación formalizadas antes del 18 de noviembre de 2020 y avaladas por el Estado al amparo del Real Decreto-ley 8/2020, se ofrece la posibilidad a empresarios y autónomos de solicitar la ampliación de hasta un máximo de 3 años adicionales del plazo de vencimiento siempre que el total de la operación avalada no supere los 8 años desde la fecha de formalización inicial de la operación;  (iii) también se podrá solicitar la ampliación del plazo de carencia en la amortización del principal de la operación de financiación avalada en un máximo de 12 meses adicionales
PORTUGAL: 
1. Linha Capitalizar 2018 – COVID 19 – incluidas en las medidas estatales de apoyo a la economía tras la pandemia de COVID 19, con la dotación máxima de 400 M €. Esta línea está disponible para las micro, pequeñas y medianas empresas que pertenezcan a un sector de actividad elegible, para fines de tesorería o financiamiento de capital de trabajo (préstamos a corto y mediano plazo). Los plazos máximos definidos para las operaciones son 4 años para las necesidades de circulante y 3 años para las necesidades de tesorería, hasta un importe máximo de 1,5 millones de euros, con un período de gracia de hasta 12 meses para las operaciones de financiación de circulante. Las operaciones en este ámbito están garantizadas por las sociedades de garantía recíproca (SGM) hasta el 80% del crédito, con una contragarantía otorgada por el Estado portugués (Fundo de Contragarantia Mútua) por el 100% de la parte garantizada por SGM.
2. Linha Apoio à Economia – incluidas en las medidas estatales de apoyo a la economía tras la pandemia de COVID 19, con una dotación máxima de 6.200 millones de euros. Esta línea está disponible para empresas de todos los tamaños incluyendo micro, pequeñas y medianas y grandes empresas y empresarios individuales, para operaciones crediticias con un plazo máximo de 6 años y con un período de gracia máximo de hasta 18 meses. Los importes máximos concedidos oscilan entre 50 mil euros y 2 millones de euros, en función del tamaño de la empresa. Las operaciones están garantizadas por sociedades de garantía recíproca (SGM) hasta el 80% o 90% del crédito, dependiendo del tamaño de la empresa, y existe una contragarantía otorgada por el Estado portugués (Fundo de Contragarantia Mútua) por el 100% de la pieza garantizada por SGM.
3. Investe RAM COVID –incluidas en las medidas estatales de apoyo a la economía tras la pandemia de COVID 19, con la asignación máxima de 100 M €. El ámbito territorial es la región autónoma de Madeira (RAM), y esta línea está disponible para apoyar la tesorería de la Compañía, exclusivamente en el pago de los costes salariales (préstamos a corto y medio plazo). Los plazos máximos definidos para las operaciones son de 5 años, hasta un importe máximo entre 30 mil euros y 600 mil euros (dependiendo del tamaño de la empresa), con un período de carencia de hasta 18 meses. Las operaciones están garantizadas por las sociedades de garantía recíproca (SGM) hasta el 80% del crédito, con una contragarantía otorgada por el Estado portugués (Fundo de Contragarantia Mútua) por el 100% de la parte de garantía por parte de SGM.
4. Linha específica COVID 19 - apoio às empresas dos Açores – incluidas en las medidas estatales de apoyo a la economía tras la pandemia de COVID 19, con la dotación máxima de 150 M €. El ámbito territorial es la región autónoma de las Azores (RAA), y esta línea está disponible para apoyar las necesidades de tesorería y capital circulante de la Compañía. Los plazos máximos definidos para las operaciones son de 6 años, hasta un importe máximo entre 50 mil euros y 750 mil euros (dependiendo del tamaño de la empresa), con un período de carencia de hasta 18 meses. Las operaciones están garantizadas por las sociedades de garantía recíproca (SGM) hasta el 80% o 90% del crédito, con una contragarantía otorgada por el Estado portugués (Fundo de Contragarantia Mútua) por el 100% de la parte de garantía por parte de SGM.
5. Linha Crédito ao sector da Pesca – 2020 – incluidas en las medidas estatales de apoyo a la economía tras la pandemia de COVID 19, con la dotación máxima de 20 M €. Esta línea está disponible para apoyar al sector pesquero, con fines de tesorería o necesidades de financiamiento de capital de trabajo. Los plazos máximos definidos para operaciones son 6 años, sin período de gracia, con intereses bajos entre 90% y 100%, dependiendo del tamaño de la empresa.
6- Linha de apoio à Economia Covid-19 – Micro y Pequeña Empresa - incluida en el paquete de medidas estatales de apoyo a la economía en tiempos de pandemia, con una dotación máxima de 1.000 millones de euros. Esta línea está destinada al apoyo exclusivo de micro y pequeñas empresas radicadas en el territorio nacional, aplicable a la mayoría de las actividades económicas, destinadas exclusivamente al financiamiento de necesidades de tesorería. Los plazos máximos definidos para las operaciones son de 6 años, hasta un importe máximo entre 50 mil euros y 250 mil euros (dependiendo del tamaño / tipo de empresa), con un período de carencia de hasta 18 meses. Las operaciones están garantizadas por las sociedades de garantía recíproca (SGM) hasta el 90% del capital en circulación, y existe una contragarantía otorgada por el Estado portugués (Fondo Mutuo de Contragarantía) por el 100% de la parte de garantía por parte de SGM.
7- Linha de apoio ao sector Social Covid-19 -incorporada en el paquete de medidas estatales de apoyo a la economía en época de pandemia, presentado entre el Instituto de Gestión Financiera de la Seguridad Social, BPF, SGM y BPI, con una dotación máxima de 165 millones de euros . Esta línea está destinada al apoyo exclusivo de las Entidades de Economía Social (EEE) que sean Instituciones Privadas de Solidaridad Social o entidades similares sin ánimo de lucro destinadas exclusivamente a financiar necesidades de tesorería. Los plazos máximos definidos para las operaciones son de 6 años, hasta un importe máximo de 500 miles de euros, con un plazo de carencia de hasta 18 meses. Las operaciones están garantizadas por sociedades de garantía recíproca (SGM) hasta el 80% o el 90% del capital en circulación, según se trate de una entidad similar a pequeña mediana, mediana capitalización y gran empresa o entidad similar a micro, pequeña o grande empresa, respectivamente, existe una contragarantía otorgada por el Estado portugués (Fondo Mutuo de Contragarantía) por el 100% de la parte de garantía por parte de SGM.
8- Linha Específica Covid-19 - Apoyo a Medianas Empresas Small Mid Caps y Mid Cap - incorporada en el paquete de medidas de apoyo estatal a la economía en época de pandemia, con una dotación máxima de 400 millones de euros. Esta línea está destinada al apoyo exclusivo de empresas de tamaño medio, pequeña y mediana capitalización, aplicable a la mayoría de actividades económicas, y está destinada exclusivamente a financiar necesidades de tesorería. Los plazos máximos definidos para las operaciones son de 6 años, hasta un importe máximo de entre 1,5 M € y 2,5 M € (según tipo de empresa), con un período de carencia de hasta 18 meses. Las operaciones están garantizadas por las sociedades de garantía recíproca (SGM) hasta el 80% del capital en circulación, y existe una contragarantía concedido por el Estado portugués (Fondo Mutuo de Contragarantía) por el 100% de la parte de garantía por parte de SGM.
9- Linha de Apoio à Economia COVID-19 Empresas Exportadoras da Indústria e do Turismo -incorporado en el paquete de medidas estatales de apoyo a la economía en un momento de pandemia, con una dotación máxima de 1.050 millones de euros. Esta línea está destinada al apoyo exclusivo de la micro, pequeña y mediana empresa y la pequeña mediana y mediana capitalización, aplicable a los sectores exportadores de la industria y el turismo, destinados exclusivamente a financiar necesidades de tesorería. Los plazos máximos definidos para las operaciones son de 6 años, hasta un monto máximo que varía en función de la rotación de la empresa y los puestos de trabajo, con un período de gracia de hasta 12 meses. Las operaciones están garantizadas por el Fondo Mutuo de Contragarantía (FCGM) hasta el 80% del capital en circulación.
10- Linha de Apoio à Economia COVID-19 Montagem de Eventos - Incorporado en el paquete de medidas estatales de apoyo a la economía en un momento de pandemia, con una dotación máxima de 50 millones de euros. Esta línea está destinada al apoyo exclusivo de las micro, pequeñas y medianas empresas y de la pequeña y mediana capitalización, aplicable a las actividades relacionadas con la puesta en marcha de eventos, ya sea en términos de infraestructura o audiovisuales, destinados exclusivamente a financiar las necesidades. de tesorería. Los plazos máximos definidos para las operaciones son de 6 años, hasta un monto máximo que varía en función de la rotación de la empresa y los puestos de trabajo, con un período de gracia de hasta 12 meses. Las operaciones están garantizadas por el Fondo Mutuo de Contragarantía (FCGM) hasta el 80% del capital en circulación.</t>
  </si>
  <si>
    <r>
      <t>Ratio MREL</t>
    </r>
    <r>
      <rPr>
        <vertAlign val="superscript"/>
        <sz val="8"/>
        <color rgb="FFFFFFFF"/>
        <rFont val="Segoe UI Symbol"/>
        <family val="2"/>
      </rPr>
      <t>(1)</t>
    </r>
  </si>
  <si>
    <t>2. GRUPO CAIXABANK</t>
  </si>
  <si>
    <t>2.1</t>
  </si>
  <si>
    <t>Conciliación Balance Público y Reservado</t>
  </si>
  <si>
    <t>2.2</t>
  </si>
  <si>
    <t>EU LI1 - Diferencias entre los ámbitos de consolidación contable y prudencial y la correspondencia de las categorías de los estados financieros con las categorías de riesgo de la regulación prudencial</t>
  </si>
  <si>
    <t>2.3</t>
  </si>
  <si>
    <t>EU LI2 - Principales fuentes de diferencias entre los importes de las exposiciones a efectos prudenciales y los valores contables de los estados financieros</t>
  </si>
  <si>
    <t>4. CAPITAL</t>
  </si>
  <si>
    <t>4.1</t>
  </si>
  <si>
    <t>-</t>
  </si>
  <si>
    <t>4.2</t>
  </si>
  <si>
    <t>Requerimientos de colchones</t>
  </si>
  <si>
    <t>4.3</t>
  </si>
  <si>
    <t>4.4</t>
  </si>
  <si>
    <t>Importe del colchón de capital anticíclico específico</t>
  </si>
  <si>
    <t>4.5</t>
  </si>
  <si>
    <t>4.6</t>
  </si>
  <si>
    <t>Variación del capital regulatorio</t>
  </si>
  <si>
    <t>4.7</t>
  </si>
  <si>
    <t>4.8</t>
  </si>
  <si>
    <t>Consumo de capital por segmentos</t>
  </si>
  <si>
    <t>4.9</t>
  </si>
  <si>
    <t>4.10</t>
  </si>
  <si>
    <t>Ratio de Apalancamiento</t>
  </si>
  <si>
    <t>4.11</t>
  </si>
  <si>
    <t>Ratio de cobertura del conglomerado</t>
  </si>
  <si>
    <t>5. RIESGO DE CRÉDITO TOTAL</t>
  </si>
  <si>
    <t>5.1</t>
  </si>
  <si>
    <t>Riesgo de crédito, contrapartida, titulizaciones y accionarial por métodos</t>
  </si>
  <si>
    <t>5.1.1 RIESGO DE CRÉDITO</t>
  </si>
  <si>
    <t>5.2</t>
  </si>
  <si>
    <t>Exposición en función de la aplicación de técnicas de mitigación</t>
  </si>
  <si>
    <t>5.3</t>
  </si>
  <si>
    <t>Método estándar: exposición en función de la aplicación de técnicas de mitigación</t>
  </si>
  <si>
    <t>5.4</t>
  </si>
  <si>
    <t>Método IRB: exposición en función de la aplicación de técnicas de mitigación</t>
  </si>
  <si>
    <t>5.5</t>
  </si>
  <si>
    <t>Correspondencia de nivel de calidad crediticia entre agencias de rating</t>
  </si>
  <si>
    <t>5.6</t>
  </si>
  <si>
    <t>Correspondencia de nivel de calidad crediticia por ponderación entre categorías de exposición</t>
  </si>
  <si>
    <t>5.7</t>
  </si>
  <si>
    <t>EU CR4 - Método estándar - Exposición al riesgo de crédito y efectos de la reducción del riesgo de crédito - PY</t>
  </si>
  <si>
    <t>5.8</t>
  </si>
  <si>
    <t>EU CR5 - Método estándar (EAD) - PY</t>
  </si>
  <si>
    <t>5.9</t>
  </si>
  <si>
    <t>EU CR5 - Método estándar (APR) - PY</t>
  </si>
  <si>
    <t>5.10</t>
  </si>
  <si>
    <t>Método estándar: exposiciones garantizadas por inmuebles por tipo de garantía</t>
  </si>
  <si>
    <t>5.11</t>
  </si>
  <si>
    <t>IRB: Exposiciones al riesgo de crédito por cartera - PY</t>
  </si>
  <si>
    <t>5.12</t>
  </si>
  <si>
    <t>EU CR6 - Método IRB - Exposiciones al riesgo de crédito por cartera e intervalo de PD</t>
  </si>
  <si>
    <t>EU CR6 - Método IRB - Exposiciones al riesgo de crédito por cartera e intervalo de PD - PY</t>
  </si>
  <si>
    <t>5.13</t>
  </si>
  <si>
    <t>5.14</t>
  </si>
  <si>
    <t>Evolución provisiones</t>
  </si>
  <si>
    <t>5.15</t>
  </si>
  <si>
    <t>EU CRB-B - Importe neto medio y total de las exposiciones</t>
  </si>
  <si>
    <t>5.16</t>
  </si>
  <si>
    <t>EU CRB-C - Desglose geográfico de las exposiciones</t>
  </si>
  <si>
    <t>5.17</t>
  </si>
  <si>
    <t>EU CRB-D - Concentración de exposiciones por sector o tipo de contraparte (Valor Neto)</t>
  </si>
  <si>
    <t>5.18</t>
  </si>
  <si>
    <t>EU CRB-D - Concentración de exposiciones por sector o tipo de contraparte (APR)</t>
  </si>
  <si>
    <t>5.19</t>
  </si>
  <si>
    <t>EU CRB-E - Vencimiento de las exposiciones</t>
  </si>
  <si>
    <t>5.20</t>
  </si>
  <si>
    <t>EU CRB-E - Distribución de APR por vencimiento</t>
  </si>
  <si>
    <t>5.21</t>
  </si>
  <si>
    <t>5.22</t>
  </si>
  <si>
    <t>EU CR1-A - Calidad crediticia de las exposiciones por sector FINREP</t>
  </si>
  <si>
    <t>5.23</t>
  </si>
  <si>
    <t>EU CR1-B - Calidad crediticia de préstamos para sociedades no financieras por sector económico</t>
  </si>
  <si>
    <t>5.24</t>
  </si>
  <si>
    <t>5.25</t>
  </si>
  <si>
    <t>5.26</t>
  </si>
  <si>
    <t>5.27</t>
  </si>
  <si>
    <t>5.28</t>
  </si>
  <si>
    <t>5.29</t>
  </si>
  <si>
    <t>5.30</t>
  </si>
  <si>
    <t>5.31</t>
  </si>
  <si>
    <t>Detalle de deterioro del valor o reversión del deterioro de Activos Financieros no Valorados a Valor Razonable con Cambios en Resultados</t>
  </si>
  <si>
    <t>5.32</t>
  </si>
  <si>
    <t>Detalle de deterioro del valor o reversión del deterioro del valor de Activos no Financieros</t>
  </si>
  <si>
    <t>5.33</t>
  </si>
  <si>
    <t>5.34</t>
  </si>
  <si>
    <t>5.35</t>
  </si>
  <si>
    <t>5.36</t>
  </si>
  <si>
    <t>5.37</t>
  </si>
  <si>
    <t>5.38</t>
  </si>
  <si>
    <t>5.39</t>
  </si>
  <si>
    <t>5.40</t>
  </si>
  <si>
    <t>5.41</t>
  </si>
  <si>
    <t>5.42</t>
  </si>
  <si>
    <t>5.43</t>
  </si>
  <si>
    <t>Series ODF</t>
  </si>
  <si>
    <t>5.44</t>
  </si>
  <si>
    <t>EU CR9 - Método IRB - Pruebas retrospectivas de la PD por categoría de exposición (Corporativa)</t>
  </si>
  <si>
    <t>5.45</t>
  </si>
  <si>
    <t>EU CR9 - Método IRB - Pruebas retrospectivas de la PD por categoría de exposición (Pymes)</t>
  </si>
  <si>
    <t>5.46</t>
  </si>
  <si>
    <t>EU CR9 - Método IRB - Pruebas retrospectivas de la PD por categoría de exposición (Minorista hipotecario)</t>
  </si>
  <si>
    <t>5.47</t>
  </si>
  <si>
    <t>EU CR9 - Método IRB - Pruebas retrospectivas de la PD por categoría de exposición (PyMEs con garantía hipotecaria)</t>
  </si>
  <si>
    <t>5.48</t>
  </si>
  <si>
    <t>EU CR9 - Método IRB - Pruebas retrospectivas de la PD por categoría de exposición (Minoristas renovables elegibles)</t>
  </si>
  <si>
    <t>5.49</t>
  </si>
  <si>
    <t>EU CR9 - Método IRB - Pruebas retrospectivas de la PD por categoría de exposición (Resto Minoristas)</t>
  </si>
  <si>
    <t>5.1.2. RIESGO DE CONTRAPARTE Y CVA</t>
  </si>
  <si>
    <t>5.50</t>
  </si>
  <si>
    <t>Activos ponderados por riesgo de contraparte, Default Fund y CVA</t>
  </si>
  <si>
    <t>5.51</t>
  </si>
  <si>
    <t>5.52</t>
  </si>
  <si>
    <t>Exposiciones al riesgo de contraparte y efectos de técnicas para su mitigación - PY</t>
  </si>
  <si>
    <t>5.53</t>
  </si>
  <si>
    <t>EU CCR3 – Método estándar – Exposiciones al riesgo de contraparte por cartera regulatoria y riesgo (EAD)</t>
  </si>
  <si>
    <t>5.54</t>
  </si>
  <si>
    <t>EU CCR3 – Método estándar – Exposiciones al riesgo de contraparte por cartera regulatoria y riesgo (APR)</t>
  </si>
  <si>
    <t>5.55</t>
  </si>
  <si>
    <t>IRB: exposiciones al riesgo de contraparte por cartera - PY</t>
  </si>
  <si>
    <t>5.56</t>
  </si>
  <si>
    <t>5.57</t>
  </si>
  <si>
    <t>EU CCR5-A - Efecto de las compensaciones y las garantías reales mantenidas sobrelos valores de exposición</t>
  </si>
  <si>
    <t>5.58</t>
  </si>
  <si>
    <t>5.59</t>
  </si>
  <si>
    <t>5.60</t>
  </si>
  <si>
    <t>EU CCR2 - Requerimientos de capital por ajuste de valoración del crédito (CVA)</t>
  </si>
  <si>
    <t>5.61</t>
  </si>
  <si>
    <t>5.1.3. TITULIZACIONES</t>
  </si>
  <si>
    <t>5.62</t>
  </si>
  <si>
    <t xml:space="preserve">Exposición en titulizaciones por tipo de actuación del Grupo  </t>
  </si>
  <si>
    <t>5.63</t>
  </si>
  <si>
    <t>EU SEC 3 - Exposición y APR en operaciones de titulización de la cartera de inversión en las que el Grupo CaixaBank actúa como originador</t>
  </si>
  <si>
    <t>5.64</t>
  </si>
  <si>
    <t>5.65</t>
  </si>
  <si>
    <t>Posiciones de titulización por tipo de exposición</t>
  </si>
  <si>
    <t>5.66</t>
  </si>
  <si>
    <t>EU SEC1 - Exposiciones de titulización en la cartera de inversión</t>
  </si>
  <si>
    <t>5.67</t>
  </si>
  <si>
    <t>Distribución por tipo de activos titulizados</t>
  </si>
  <si>
    <t>5.1.4. CARTERA ACCIONARIAL</t>
  </si>
  <si>
    <t>5.68</t>
  </si>
  <si>
    <t>5.69</t>
  </si>
  <si>
    <t>Valor en libros de las participaciones e instrumentos de capital no incluidos en la cartera de negociación</t>
  </si>
  <si>
    <t>5.70</t>
  </si>
  <si>
    <t>Valor razonable de las participaciones e instrumentos de capital no incluidos en la cartera de negociación</t>
  </si>
  <si>
    <t>5.71</t>
  </si>
  <si>
    <t>Exposiciones en participaciones de capital no incluidas en la cartera de negociación</t>
  </si>
  <si>
    <t>5.72</t>
  </si>
  <si>
    <t>5.73</t>
  </si>
  <si>
    <t>5.74</t>
  </si>
  <si>
    <t>Cambios del valor razonable de los instrumentos de patrimonio valorados a valor razonable con cambios en otro resultado global</t>
  </si>
  <si>
    <t>7. RIESGO DE MERCADO</t>
  </si>
  <si>
    <t>7.1</t>
  </si>
  <si>
    <t>7.2</t>
  </si>
  <si>
    <t>7.3</t>
  </si>
  <si>
    <t>7.4</t>
  </si>
  <si>
    <t>8. RIESGO OPERACIONAL</t>
  </si>
  <si>
    <t>8.1</t>
  </si>
  <si>
    <t>Desglose APR por línea de negocio operacional</t>
  </si>
  <si>
    <t>8.2</t>
  </si>
  <si>
    <t>Riesgo operacional: líneas de negocio y coeficientes de ponderación</t>
  </si>
  <si>
    <t>10. RIESGO DE LIQUIDEZ</t>
  </si>
  <si>
    <t>10.1</t>
  </si>
  <si>
    <t>Activos líquidos</t>
  </si>
  <si>
    <t>10.2</t>
  </si>
  <si>
    <t>Ratio LCR (Coeficiente de cobertura de liquidez)</t>
  </si>
  <si>
    <t>10.3</t>
  </si>
  <si>
    <t>10.4</t>
  </si>
  <si>
    <t>Activos que garantizan operaciones de financiación y activos libres de carga</t>
  </si>
  <si>
    <t>10.5</t>
  </si>
  <si>
    <t>Activos recibidos que garantizan operaciones de financiación y activos libres de carga</t>
  </si>
  <si>
    <t>10.6</t>
  </si>
  <si>
    <t>Ratio de activos colaterizados valores mediana</t>
  </si>
  <si>
    <t>10.7</t>
  </si>
  <si>
    <t>Ratio de activos colateralizados</t>
  </si>
  <si>
    <t>10.8</t>
  </si>
  <si>
    <t>Pasivos garantizados mediana de valores trimestrales</t>
  </si>
  <si>
    <t>11. RIESGO ESTRUCTURAL DE TIPOS</t>
  </si>
  <si>
    <t>11.1</t>
  </si>
  <si>
    <t>Tabla B</t>
  </si>
  <si>
    <t>13. REMUNERACIÓN</t>
  </si>
  <si>
    <t>13.1</t>
  </si>
  <si>
    <t>13.2</t>
  </si>
  <si>
    <t>13.3</t>
  </si>
  <si>
    <t>13.4</t>
  </si>
  <si>
    <t>ANEXOS</t>
  </si>
  <si>
    <t>I</t>
  </si>
  <si>
    <t>II</t>
  </si>
  <si>
    <t>Principales características de los instrumentos de capital</t>
  </si>
  <si>
    <t>III</t>
  </si>
  <si>
    <t>Información sobre ratio de apalancamiento</t>
  </si>
  <si>
    <t>IV</t>
  </si>
  <si>
    <t>V</t>
  </si>
  <si>
    <t>EU LI3 - Sociedades con diferencias entre el método de consolidación prudencial y contable</t>
  </si>
  <si>
    <t>(1) Entidades del grupo no consolidables por actividad, principalmente VidaCaixa. Se elimina su contribución al balance público y se incorpora su valor contable como participación.
(2) Principalmente operativa con el negocio asegurador de  VidaCaixa y BPI Vida y otras sociedades del grupo económico propio no consolidable, que no se eliminan en la consolidación en el perímetro reservado.
(3) Referencia con la línea correspondiente de la información facilitada en el Anexo I. Información sobre fondos propios.
(4) A efectos de deducción de recursos propios se incluyen, por decisión prudencial, 21,8 millones que no están segregados en el balance.
(5) En diciembre 2020 se aplica el nuevo tratamiento para el software, que permite pasar por RWAs parte del software activado durante los útimos 3 años.</t>
  </si>
  <si>
    <t>Intereses minoritarios [participaciones no dominantes]</t>
  </si>
  <si>
    <t>Otro resultado global acumulado</t>
  </si>
  <si>
    <t>Fondos Propios</t>
  </si>
  <si>
    <t>Perímetro 
Público</t>
  </si>
  <si>
    <t>Pasivos incl. en grupos enaj. elem. clasif. como mantenidos para la vta</t>
  </si>
  <si>
    <t>Otros pasivos</t>
  </si>
  <si>
    <t>Pasivos por impuestos</t>
  </si>
  <si>
    <t>Provisiones</t>
  </si>
  <si>
    <t>Pasivos amparados por contratos de seguro o reaseguro</t>
  </si>
  <si>
    <t>Cambios del VR elem. cubiertos de cartera con cobertura del riesgo de TI</t>
  </si>
  <si>
    <t>Derivados - contabilidad de coberturas</t>
  </si>
  <si>
    <t>Pasivos financieros a coste amortizado</t>
  </si>
  <si>
    <t>Pasivos financieros designados a valor razonable con cambios en rtdos</t>
  </si>
  <si>
    <t>Pasivos financieros mantenidos para negociar</t>
  </si>
  <si>
    <t>Perímetro
Público</t>
  </si>
  <si>
    <t>Pasivo</t>
  </si>
  <si>
    <t>Act. No Corr. y grupos enaj. elem. clasif. como mantenidos para la venta</t>
  </si>
  <si>
    <t>Otros activos</t>
  </si>
  <si>
    <t>Activos por impuestos</t>
  </si>
  <si>
    <t>Activos tangibles</t>
  </si>
  <si>
    <t>Activos amparados por contratos de seguro o reaseguro</t>
  </si>
  <si>
    <t>del que: Fondos de comercio</t>
  </si>
  <si>
    <t>Entidades del grupo</t>
  </si>
  <si>
    <t xml:space="preserve">Entidades multigrupo </t>
  </si>
  <si>
    <t>del que: Fondo de comercio (netos de corrección)</t>
  </si>
  <si>
    <t>Entidades asociadas</t>
  </si>
  <si>
    <t>Inversiones en negocios conjuntos y asociadas</t>
  </si>
  <si>
    <t>Camb. val razon. Elem. cubiertos de una cart. con cobert del riesgo de tipo de interés</t>
  </si>
  <si>
    <t>Activos financieros a coste amortizado</t>
  </si>
  <si>
    <t>Activos financieros a valor razonable con cambios en otro resultado global</t>
  </si>
  <si>
    <t>Activos financieros designados a valor razonable con cambios en resultados</t>
  </si>
  <si>
    <t>Act. Fin. no mant. para neg. Oblig. a valor razon. con cambios en rdos.</t>
  </si>
  <si>
    <t>Activos financieros mantenidos para negociar</t>
  </si>
  <si>
    <t>Efectivo, saldos en efectivo en bancos centrales y otros depósitos a la vista</t>
  </si>
  <si>
    <t>Tabla 2.1. Conciliación balance público y reservado</t>
  </si>
  <si>
    <t>Total Pasivo + Patrimonio Neto</t>
  </si>
  <si>
    <t>Total Patrimonio Neto</t>
  </si>
  <si>
    <t>Total de Pasivo</t>
  </si>
  <si>
    <t>Total de Activo</t>
  </si>
  <si>
    <t>Activos intangibles</t>
  </si>
  <si>
    <t>Camb val razon elem cubiertos de una cart con cobert del riesgo de tipo de interés</t>
  </si>
  <si>
    <t>Act. Fin. no mant. para neg. Oblig. a valor razon. con cambios en rdos</t>
  </si>
  <si>
    <t>Efectivo, saldos en efectivo en bancos centrales y otros depositos a la vista</t>
  </si>
  <si>
    <t>Sujetas al marco de riesgo de mercado</t>
  </si>
  <si>
    <t>Sujetas al marco de titulización</t>
  </si>
  <si>
    <t>Sujetas al marco de riesgo de crédito de contraparte</t>
  </si>
  <si>
    <t>Sujetas al marco de riesgo de crédito</t>
  </si>
  <si>
    <t>Valor contable de las partidas</t>
  </si>
  <si>
    <t>Valores contables en al ámbito de la consolidación reguladora</t>
  </si>
  <si>
    <t>Valores contables según se publican en los estados financieros</t>
  </si>
  <si>
    <t>Tabla 2.2. EU LI1 - Diferencias entre los ámbitos de consolidación contable y prudencial y la correspondencia de las categorías de los estados financieros con las categorías de riesgo de la regulación prudencial</t>
  </si>
  <si>
    <t>Add-on</t>
  </si>
  <si>
    <t>No incluye saldos no sujetos a requerimientos de capital. La cartera mantenida para negociar duplica la exposición de los derivados tanto en riesgo de mercado como de la contraparte. La exposiciones en divisa también duplican su exposición en riesgo de crédito como de mercado.</t>
  </si>
  <si>
    <t>Cuantía de las exposiciones con fines reguladoras</t>
  </si>
  <si>
    <t>Resto.</t>
  </si>
  <si>
    <t>Cuantía correspondiente a factores de conversión de crédito (CCF).</t>
  </si>
  <si>
    <t>Mitigadores de riesgo en cartera Estándar (Garantías).</t>
  </si>
  <si>
    <t>Consideración de Provisiones a efectos de EAD.</t>
  </si>
  <si>
    <t>Diferencias debidas a reglas de neteo (netting, posiciones largas/cortas, diversificación).</t>
  </si>
  <si>
    <t>Transferencia de riesgo vía titulizaciones.</t>
  </si>
  <si>
    <t>Cuantía de partidas fuera de balance</t>
  </si>
  <si>
    <t>Cuantía neta total en el ámbito de consolidación reguladora</t>
  </si>
  <si>
    <t>Cuantía correspondiente al valor contable del pasivo en el ámbito de consolidación reguladora (según formulario LI1)</t>
  </si>
  <si>
    <t>Cuantía correspondiente al valor contable del activo en el ámbito de consolidación reguladora (según formulario LI1)</t>
  </si>
  <si>
    <t>Marco de riesgo de mercado</t>
  </si>
  <si>
    <t>Marco de titulización</t>
  </si>
  <si>
    <t>Marco de riesgo de crédito de contraparte</t>
  </si>
  <si>
    <t>Marco de riesgo de crédito</t>
  </si>
  <si>
    <t>Partidas sujetas a:</t>
  </si>
  <si>
    <t>Tabla 2.3. EU LI2 - Principales fuentes de diferencias entre los importes de las exposiciones a efectos prudenciales y los valores contables de los estados financieros</t>
  </si>
  <si>
    <r>
      <rPr>
        <sz val="8"/>
        <color rgb="FFFFFFFF"/>
        <rFont val="Segoe UI Symbol"/>
        <family val="2"/>
      </rPr>
      <t xml:space="preserve">Activo </t>
    </r>
  </si>
  <si>
    <r>
      <t>Entidades grupo incorp. Método part.</t>
    </r>
    <r>
      <rPr>
        <vertAlign val="superscript"/>
        <sz val="8"/>
        <color rgb="FFFFFFFF"/>
        <rFont val="Segoe UI Symbol"/>
        <family val="2"/>
      </rPr>
      <t xml:space="preserve"> (1)</t>
    </r>
  </si>
  <si>
    <r>
      <rPr>
        <sz val="8"/>
        <color rgb="FFFFFFFF"/>
        <rFont val="Segoe UI Symbol"/>
        <family val="2"/>
      </rPr>
      <t xml:space="preserve">Operativa intragrupo y ajustes consol. </t>
    </r>
    <r>
      <rPr>
        <vertAlign val="superscript"/>
        <sz val="8"/>
        <color rgb="FFFFFFFF"/>
        <rFont val="Segoe UI Symbol"/>
        <family val="2"/>
      </rPr>
      <t>(2)</t>
    </r>
  </si>
  <si>
    <r>
      <rPr>
        <sz val="8"/>
        <color rgb="FFFFFFFF"/>
        <rFont val="Segoe UI Symbol"/>
        <family val="2"/>
      </rPr>
      <t xml:space="preserve">Perímetro Reservado </t>
    </r>
  </si>
  <si>
    <r>
      <rPr>
        <sz val="8"/>
        <color rgb="FFFFFFFF"/>
        <rFont val="Segoe UI Symbol"/>
        <family val="2"/>
      </rPr>
      <t xml:space="preserve">Ref. </t>
    </r>
    <r>
      <rPr>
        <vertAlign val="superscript"/>
        <sz val="8"/>
        <color rgb="FFFFFFFF"/>
        <rFont val="Segoe UI Symbol"/>
        <family val="2"/>
      </rPr>
      <t>(3)</t>
    </r>
  </si>
  <si>
    <r>
      <t>del que: Fondos de comercio (netos de corrección)</t>
    </r>
    <r>
      <rPr>
        <vertAlign val="superscript"/>
        <sz val="8"/>
        <color theme="1" tint="0.249977111117893"/>
        <rFont val="Segoe UI Symbol"/>
        <family val="2"/>
      </rPr>
      <t xml:space="preserve"> (4)</t>
    </r>
  </si>
  <si>
    <r>
      <t xml:space="preserve">Activos intangibles </t>
    </r>
    <r>
      <rPr>
        <vertAlign val="superscript"/>
        <sz val="8"/>
        <color theme="1" tint="0.249977111117893"/>
        <rFont val="Segoe UI Symbol"/>
        <family val="2"/>
      </rPr>
      <t>(5)</t>
    </r>
  </si>
  <si>
    <r>
      <rPr>
        <sz val="8"/>
        <color rgb="FFFFFFFF"/>
        <rFont val="Segoe UI Symbol"/>
        <family val="2"/>
      </rPr>
      <t xml:space="preserve">Total Activo </t>
    </r>
  </si>
  <si>
    <r>
      <rPr>
        <sz val="8"/>
        <color rgb="FFFFFFFF"/>
        <rFont val="Segoe UI Symbol"/>
        <family val="2"/>
      </rPr>
      <t>Entidades grupo incorp. Método part.</t>
    </r>
    <r>
      <rPr>
        <vertAlign val="superscript"/>
        <sz val="8"/>
        <color rgb="FFFFFFFF"/>
        <rFont val="Segoe UI Symbol"/>
        <family val="2"/>
      </rPr>
      <t xml:space="preserve"> (1)</t>
    </r>
  </si>
  <si>
    <r>
      <rPr>
        <sz val="8"/>
        <color rgb="FFFFFFFF"/>
        <rFont val="Segoe UI Symbol"/>
        <family val="2"/>
      </rPr>
      <t>Total Pasivo</t>
    </r>
  </si>
  <si>
    <r>
      <rPr>
        <sz val="8"/>
        <color rgb="FFFFFFFF"/>
        <rFont val="Segoe UI Symbol"/>
        <family val="2"/>
      </rPr>
      <t>Patrimonio Neto</t>
    </r>
  </si>
  <si>
    <r>
      <rPr>
        <sz val="8"/>
        <color rgb="FFFFFFFF"/>
        <rFont val="Segoe UI Symbol"/>
        <family val="2"/>
      </rPr>
      <t>Total Patrimonio Neto</t>
    </r>
  </si>
  <si>
    <r>
      <rPr>
        <sz val="8"/>
        <color rgb="FFFFFFFF"/>
        <rFont val="Segoe UI Symbol"/>
        <family val="2"/>
      </rPr>
      <t>Total Pasivo + Patrimonio Neto</t>
    </r>
  </si>
  <si>
    <r>
      <rPr>
        <sz val="7"/>
        <color rgb="FF404040"/>
        <rFont val="Segoe UI Symbol"/>
        <family val="2"/>
      </rPr>
      <t>Importes en millones de euros</t>
    </r>
  </si>
  <si>
    <r>
      <t>No sujetas a requerimientos de capital o sujetas a deducción del capital</t>
    </r>
    <r>
      <rPr>
        <vertAlign val="superscript"/>
        <sz val="8"/>
        <color theme="0"/>
        <rFont val="Segoe UI Symbol"/>
        <family val="2"/>
      </rPr>
      <t>(3)</t>
    </r>
  </si>
  <si>
    <r>
      <t>Activos financieros mantenidos para negociar</t>
    </r>
    <r>
      <rPr>
        <vertAlign val="superscript"/>
        <sz val="8"/>
        <color theme="1" tint="0.249977111117893"/>
        <rFont val="Segoe UI Symbol"/>
        <family val="2"/>
      </rPr>
      <t>(1)</t>
    </r>
  </si>
  <si>
    <r>
      <t>Activos financieros a valor razonable con cambios en otro resultado global</t>
    </r>
    <r>
      <rPr>
        <vertAlign val="superscript"/>
        <sz val="8"/>
        <color theme="1" tint="0.249977111117893"/>
        <rFont val="Segoe UI Symbol"/>
        <family val="2"/>
      </rPr>
      <t>(2)</t>
    </r>
  </si>
  <si>
    <r>
      <t>Pasivos financieros mantenidos para negociar</t>
    </r>
    <r>
      <rPr>
        <vertAlign val="superscript"/>
        <sz val="8"/>
        <color theme="1" tint="0.249977111117893"/>
        <rFont val="Segoe UI Symbol"/>
        <family val="2"/>
      </rPr>
      <t>(1)</t>
    </r>
  </si>
  <si>
    <r>
      <t xml:space="preserve">(1)      En la cartera mantenida para negociar se duplica la exposición de los derivados, tanto riesgo de crédito de contraparte como riesgo de mercado.
(2)      La exposición de los instrumentos de patrimonio en divisas se duplica, tanto riesgo de crédito como riesgo de mercado.
</t>
    </r>
    <r>
      <rPr>
        <sz val="7"/>
        <rFont val="Segoe UI Symbol"/>
        <family val="2"/>
      </rPr>
      <t>(3)      De los que 5.585 MM€  sujetos a deducciones.</t>
    </r>
  </si>
  <si>
    <t>Tabla 4.1. Solvencia CaixaBank</t>
  </si>
  <si>
    <r>
      <rPr>
        <sz val="7"/>
        <color rgb="FF000000"/>
        <rFont val="Segoe UI Symbol"/>
        <family val="2"/>
      </rPr>
      <t>A partir de marzo 2020 los datos se han calculado según las medidas adoptadas por las autoridades a raíz de la situación COVID-19 (ver información privilegiada con fecha 26/3/2020)</t>
    </r>
  </si>
  <si>
    <r>
      <rPr>
        <sz val="7"/>
        <color rgb="FF000000"/>
        <rFont val="Segoe UI Symbol"/>
        <family val="2"/>
      </rPr>
      <t>(2) El Buffer MDA que aplica es el menor entre el individual y el consolidado.</t>
    </r>
  </si>
  <si>
    <t>(2) A discrecionalidad de la autoridad competente. No aplica a nivel individual</t>
  </si>
  <si>
    <t>(1) A discrecionalidad de las autoridades competentes en las que están ubicadas las exposiciones.</t>
  </si>
  <si>
    <t>Conservación de capital</t>
  </si>
  <si>
    <t>Colchón de capital</t>
  </si>
  <si>
    <t>Tabla 4.2. Requerimiento de colchones</t>
  </si>
  <si>
    <t>Requisito de colchón anticíclico específico de cada entidad</t>
  </si>
  <si>
    <t>Tabla 4.4. Importe del colchón de capital anticíclico específico</t>
  </si>
  <si>
    <t>Movimientos instrum. CET1</t>
  </si>
  <si>
    <t>2019-2020</t>
  </si>
  <si>
    <t>Tabla 4.6. Variación del capital regulatorio</t>
  </si>
  <si>
    <t xml:space="preserve">Total </t>
  </si>
  <si>
    <t>(*) Incluye cartera accionarial, titulizaciones y contraparte.</t>
  </si>
  <si>
    <t>En millones de euros y %</t>
  </si>
  <si>
    <t>Tabla 4.8. Consumo de capital por segmentos</t>
  </si>
  <si>
    <t>Tier 1</t>
  </si>
  <si>
    <t>(*) Incluye elementos fuera de balance, derivados y SFTs.</t>
  </si>
  <si>
    <t>Ratio de apalancamiento</t>
  </si>
  <si>
    <t>Exposición apalancamiento</t>
  </si>
  <si>
    <t>Deducciones Tier 1</t>
  </si>
  <si>
    <t>Activo total reservado</t>
  </si>
  <si>
    <t>Valor</t>
  </si>
  <si>
    <t>Tabla 4.10. Ratio de apalancamiento</t>
  </si>
  <si>
    <t>Ratio de cobertura de conglomerado</t>
  </si>
  <si>
    <t>Requerimientos de capital de conglomerado</t>
  </si>
  <si>
    <t>Otros requerimientos</t>
  </si>
  <si>
    <t>Requerimientos sobre capital total bancario</t>
  </si>
  <si>
    <t>Capital a efectos de conglomerado</t>
  </si>
  <si>
    <t xml:space="preserve">Elementos adicionales </t>
  </si>
  <si>
    <t>Capital total bancario</t>
  </si>
  <si>
    <t>Tabla 4.11. Ratio de cobertura del conglomerado</t>
  </si>
  <si>
    <r>
      <rPr>
        <sz val="7"/>
        <color rgb="FF404040"/>
        <rFont val="Segoe UI Symbol"/>
        <family val="2"/>
      </rPr>
      <t>En %</t>
    </r>
  </si>
  <si>
    <r>
      <t>Anticíclico específico</t>
    </r>
    <r>
      <rPr>
        <vertAlign val="superscript"/>
        <sz val="8"/>
        <color theme="1" tint="0.249977111117893"/>
        <rFont val="Segoe UI Symbol"/>
        <family val="2"/>
      </rPr>
      <t>(1)</t>
    </r>
  </si>
  <si>
    <r>
      <t>Sistémico</t>
    </r>
    <r>
      <rPr>
        <vertAlign val="superscript"/>
        <sz val="8"/>
        <color theme="1" tint="0.249977111117893"/>
        <rFont val="Segoe UI Symbol"/>
        <family val="2"/>
      </rPr>
      <t>(2)</t>
    </r>
  </si>
  <si>
    <t>Tabla 4.3. EU CCyB1 - Distribución geográfica de las exposiciones crediticias pertinentes para el cálculo del colchón de capital anticíclico</t>
  </si>
  <si>
    <t>Importe total de la exposición al riesgo</t>
  </si>
  <si>
    <t>Porcentaje de colchón anticíclico específico de cada entidad</t>
  </si>
  <si>
    <t>Tabla 4.5. Recursos propios computables</t>
  </si>
  <si>
    <r>
      <rPr>
        <sz val="8"/>
        <color rgb="FF595959"/>
        <rFont val="Segoe UI Symbol"/>
        <family val="2"/>
      </rPr>
      <t xml:space="preserve">Beneficio </t>
    </r>
  </si>
  <si>
    <r>
      <rPr>
        <sz val="8"/>
        <color rgb="FF595959"/>
        <rFont val="Segoe UI Symbol"/>
        <family val="2"/>
      </rPr>
      <t>Dividendo</t>
    </r>
  </si>
  <si>
    <r>
      <rPr>
        <sz val="8"/>
        <color rgb="FF595959"/>
        <rFont val="Segoe UI Symbol"/>
        <family val="2"/>
      </rPr>
      <t>Reservas</t>
    </r>
  </si>
  <si>
    <r>
      <rPr>
        <sz val="8"/>
        <color rgb="FF595959"/>
        <rFont val="Segoe UI Symbol"/>
        <family val="2"/>
      </rPr>
      <t>OCIs y otros</t>
    </r>
  </si>
  <si>
    <r>
      <rPr>
        <sz val="8"/>
        <color rgb="FF595959"/>
        <rFont val="Segoe UI Symbol"/>
        <family val="2"/>
      </rPr>
      <t>Activos fiscales diferidos</t>
    </r>
  </si>
  <si>
    <r>
      <rPr>
        <sz val="8"/>
        <color rgb="FF595959"/>
        <rFont val="Segoe UI Symbol"/>
        <family val="2"/>
      </rPr>
      <t>Resto deducciones CET1</t>
    </r>
  </si>
  <si>
    <r>
      <rPr>
        <sz val="8"/>
        <color rgb="FF595959"/>
        <rFont val="Segoe UI Symbol"/>
        <family val="2"/>
      </rPr>
      <t>Instrumentos computables AT1</t>
    </r>
  </si>
  <si>
    <r>
      <rPr>
        <sz val="8"/>
        <color rgb="FF595959"/>
        <rFont val="Segoe UI Symbol"/>
        <family val="2"/>
      </rPr>
      <t>Emisiones subordinadas</t>
    </r>
  </si>
  <si>
    <r>
      <rPr>
        <sz val="8"/>
        <color rgb="FF595959"/>
        <rFont val="Segoe UI Symbol"/>
        <family val="2"/>
      </rPr>
      <t>Amortización emisiones</t>
    </r>
  </si>
  <si>
    <r>
      <rPr>
        <sz val="8"/>
        <color rgb="FF595959"/>
        <rFont val="Segoe UI Symbol"/>
        <family val="2"/>
      </rPr>
      <t>Resto instrumentos Tier 2</t>
    </r>
  </si>
  <si>
    <r>
      <rPr>
        <sz val="8"/>
        <color rgb="FF595959"/>
        <rFont val="Segoe UI Symbol"/>
        <family val="2"/>
      </rPr>
      <t>Movimientos deduc. CET1</t>
    </r>
  </si>
  <si>
    <r>
      <rPr>
        <sz val="8"/>
        <color rgb="FF595959"/>
        <rFont val="Segoe UI Symbol"/>
        <family val="2"/>
      </rPr>
      <t>Movimientos en instr. AT1</t>
    </r>
  </si>
  <si>
    <r>
      <rPr>
        <sz val="8"/>
        <color rgb="FF595959"/>
        <rFont val="Segoe UI Symbol"/>
        <family val="2"/>
      </rPr>
      <t>Movimientos en deduc. AT1</t>
    </r>
  </si>
  <si>
    <r>
      <rPr>
        <sz val="8"/>
        <color rgb="FF595959"/>
        <rFont val="Segoe UI Symbol"/>
        <family val="2"/>
      </rPr>
      <t>Movimientos en instr. Tier 2</t>
    </r>
  </si>
  <si>
    <r>
      <rPr>
        <sz val="8"/>
        <color rgb="FF595959"/>
        <rFont val="Segoe UI Symbol"/>
        <family val="2"/>
      </rPr>
      <t>Movimientos en deduc. Tier 2</t>
    </r>
  </si>
  <si>
    <t>CET1 al inicio del período</t>
  </si>
  <si>
    <t>CET1 al final del período</t>
  </si>
  <si>
    <t>Tier 1 adicional al inicio del período</t>
  </si>
  <si>
    <t xml:space="preserve">Tier 1 adicional al final del período </t>
  </si>
  <si>
    <t>Tier 2 al inicio del período</t>
  </si>
  <si>
    <t xml:space="preserve">Tier 2 al final del período </t>
  </si>
  <si>
    <t>Tabla 4.7. EU INS1 - Participaciones en empresas 
de seguros no deducidas</t>
  </si>
  <si>
    <t>Tenencias de instrumentos de fondos propios de una entidad del sector financiero en la que la entidad tenga una inversión significativa que no ha sido deducida de sus fondos propios (antes de la ponderación por riesgo)</t>
  </si>
  <si>
    <r>
      <t xml:space="preserve">Crédito </t>
    </r>
    <r>
      <rPr>
        <vertAlign val="superscript"/>
        <sz val="8"/>
        <color rgb="FF404040"/>
        <rFont val="Segoe UI Symbol"/>
        <family val="2"/>
      </rPr>
      <t>(*)</t>
    </r>
  </si>
  <si>
    <r>
      <rPr>
        <sz val="8"/>
        <color rgb="FFFFFFFF"/>
        <rFont val="Segoe UI Symbol"/>
        <family val="2"/>
      </rPr>
      <t>%</t>
    </r>
  </si>
  <si>
    <t>Tabla 4.9. EU OV1 - Visión general de los APR</t>
  </si>
  <si>
    <r>
      <t xml:space="preserve">Otros ajustes </t>
    </r>
    <r>
      <rPr>
        <vertAlign val="superscript"/>
        <sz val="8"/>
        <color theme="1" tint="0.249977111117893"/>
        <rFont val="Segoe UI Symbol"/>
        <family val="2"/>
      </rPr>
      <t>(*)</t>
    </r>
  </si>
  <si>
    <r>
      <rPr>
        <sz val="8"/>
        <color rgb="FFFFFFFF"/>
        <rFont val="Segoe UI Symbol"/>
        <family val="2"/>
      </rPr>
      <t>Importe</t>
    </r>
  </si>
  <si>
    <t>Tabla 10.3. EU LIQ1 - Coeficiente de cobertura de liquidez (LCR)</t>
  </si>
  <si>
    <t>EAD</t>
  </si>
  <si>
    <t>(5) Requerimientos de capital es el 8% de APR.</t>
  </si>
  <si>
    <t>(4) Cartera accionarial incluye el negocio de participadas además de la participación en otras sociedades cotizadas y en filiales que no se integran globalmente a efectos prudenciales (principalmente VidaCaixa).</t>
  </si>
  <si>
    <t>(3) La EAD mostrada para riesgo titulizaciones corresponde a la exposición sujeta a ponderaciones de riesgo antes de deducciones.</t>
  </si>
  <si>
    <t>(2) Riesgo de contrapartida en el que se incluye el riesgo por CVA y el riesgo por concepto de Default Fund (bajo método Estádar).</t>
  </si>
  <si>
    <t>Total riesgos crediticios</t>
  </si>
  <si>
    <t>IRB</t>
  </si>
  <si>
    <t>Estándar</t>
  </si>
  <si>
    <t>Densidad</t>
  </si>
  <si>
    <t>Tabla 5.1. Riesgo de crédito, contrapartida, titulizaciones y accionarial por métodos</t>
  </si>
  <si>
    <t>% sobre 
total</t>
  </si>
  <si>
    <t>Método Avanzado (IRB)</t>
  </si>
  <si>
    <t>Método
estándar</t>
  </si>
  <si>
    <t>Tipo de garantía</t>
  </si>
  <si>
    <t>Tabla 5.2. Exposición en función de la aplicación de técnicas de mitigación</t>
  </si>
  <si>
    <t>Corporates</t>
  </si>
  <si>
    <t>Entidades y empresas con evaluación crediticia a corto plazo</t>
  </si>
  <si>
    <t>Exposiciones garantizadas por hipotecas sobre bienes inmuebles</t>
  </si>
  <si>
    <t>Garantías personales</t>
  </si>
  <si>
    <t>Garantías reales</t>
  </si>
  <si>
    <t>Garantías hipotecarias</t>
  </si>
  <si>
    <t>Tipo de Garantía aplicada en la mitigación del riesgo de crédito evaluados bajo metodología estándar</t>
  </si>
  <si>
    <t>Tabla 5.3. Método estándar: exposición en función de la aplicación de técnicas de mitigación</t>
  </si>
  <si>
    <t>Exposiciones Pymes minorista</t>
  </si>
  <si>
    <t>Exposiciones minoristas renovables elegibles</t>
  </si>
  <si>
    <t>Pymes cubiertas con hipotecas/inmuebles</t>
  </si>
  <si>
    <t>Cubiertas con hipotecas sobre inmuebles</t>
  </si>
  <si>
    <t>Pymes</t>
  </si>
  <si>
    <t>Tipo de garantía aplicada en la mitigación del riesgo de crédito evaluados bajo metodología Avanzada (IRB)</t>
  </si>
  <si>
    <t>Tabla 5.4. Método IRB: exposición en función de la aplicación de técnicas de mitigación</t>
  </si>
  <si>
    <t>CCCH e inferior</t>
  </si>
  <si>
    <t>Inferior a B-</t>
  </si>
  <si>
    <t>Inferior a B3</t>
  </si>
  <si>
    <t>BH a BL</t>
  </si>
  <si>
    <t>B+ a B-</t>
  </si>
  <si>
    <t>B1 a B3</t>
  </si>
  <si>
    <t>BBH a BBL</t>
  </si>
  <si>
    <t>BB+ a BB-</t>
  </si>
  <si>
    <t>Ba1 a Ba3</t>
  </si>
  <si>
    <t>BBBH a BBBL</t>
  </si>
  <si>
    <t>BBB+ a BBB-</t>
  </si>
  <si>
    <t>Baa1 a Baa3</t>
  </si>
  <si>
    <t>AH a AL</t>
  </si>
  <si>
    <t>A+ a A-</t>
  </si>
  <si>
    <t>A1 a A3</t>
  </si>
  <si>
    <t xml:space="preserve">A+ a A- </t>
  </si>
  <si>
    <t>AAA a AAL</t>
  </si>
  <si>
    <t>AAA a AA-</t>
  </si>
  <si>
    <t>Aaa a Aa3</t>
  </si>
  <si>
    <t>DBRS</t>
  </si>
  <si>
    <t>Fitch</t>
  </si>
  <si>
    <t>Moody's</t>
  </si>
  <si>
    <t>S&amp;P's</t>
  </si>
  <si>
    <t>Nivel de calidad crediticia</t>
  </si>
  <si>
    <t>Tabla 5.5. Correspondencia de nivel de calidad crediticia entre agencias de ratings</t>
  </si>
  <si>
    <t xml:space="preserve">(1) Tratamiento general de las exposiciones quedando fuera de alcance de la Tabla los casos particulares dispuestos en la CCR.
(2) Para la categoría “Entidades no calificadas” se emplea como calificación la correspondiente a la administración central del país al que pertenece la exposición. </t>
  </si>
  <si>
    <t>Empresas</t>
  </si>
  <si>
    <t>Entidades calificadas &gt; 3 meses</t>
  </si>
  <si>
    <t>Entidades calificadas ≤ 3 meses</t>
  </si>
  <si>
    <t>Entidades del Sector Público</t>
  </si>
  <si>
    <t>Administraciones centrales o bancos centrales</t>
  </si>
  <si>
    <r>
      <t>Tabla 5.6. Correspondencia de nivel de calidad crediticia por ponderación entre categorías de exposición</t>
    </r>
    <r>
      <rPr>
        <vertAlign val="superscript"/>
        <sz val="12"/>
        <color rgb="FF009CD6"/>
        <rFont val="Segoe UI"/>
        <family val="2"/>
      </rPr>
      <t>(1)</t>
    </r>
  </si>
  <si>
    <t>Otras partidas</t>
  </si>
  <si>
    <t>Exposiciones de renta variable</t>
  </si>
  <si>
    <t>Organismos de inversión colectiva</t>
  </si>
  <si>
    <t>Bonos garantizados</t>
  </si>
  <si>
    <t>Exposiciones asociadas a riesgos particularmente elevados</t>
  </si>
  <si>
    <r>
      <t xml:space="preserve">Exposiciones en situación de </t>
    </r>
    <r>
      <rPr>
        <i/>
        <sz val="8"/>
        <color theme="1" tint="0.249977111117893"/>
        <rFont val="Segoe UI Semilight"/>
        <family val="2"/>
      </rPr>
      <t>default</t>
    </r>
  </si>
  <si>
    <t>Exposiciones minoristas</t>
  </si>
  <si>
    <t>Entidades</t>
  </si>
  <si>
    <t>Organizaciones internacionales</t>
  </si>
  <si>
    <t>Bancos multilaterales de desarrollo</t>
  </si>
  <si>
    <t>Entidades del sector público</t>
  </si>
  <si>
    <t>Administraciones regionales o autoridades locales;</t>
  </si>
  <si>
    <t>Densidad de los APR</t>
  </si>
  <si>
    <t>Importe fuera 
de balance</t>
  </si>
  <si>
    <t>Importe en balance</t>
  </si>
  <si>
    <t>Categorías de exposición</t>
  </si>
  <si>
    <t>APR y densidad de los APR</t>
  </si>
  <si>
    <t>Exposiciones después de aplicar el factor de conversión del crédito y la reducción del riesgo de crédito</t>
  </si>
  <si>
    <t>Exposiciones antes de aplicar el factor de conversión del crédito y la reducción del riesgo de crédito</t>
  </si>
  <si>
    <t>Tabla 5.7. EU CR4 - Método estándar - Exposición al riesgo de crédito y efectos de la reducción del riesgo de crédito  PY</t>
  </si>
  <si>
    <t>TOTAL</t>
  </si>
  <si>
    <t>Exposiciones en situación de default</t>
  </si>
  <si>
    <t>Deducidas</t>
  </si>
  <si>
    <t>Ponderación de riesgo</t>
  </si>
  <si>
    <t>Tabla 5.8. EU CR5 - Método estándar (EAD) PY</t>
  </si>
  <si>
    <t>Administraciones regionales o autoridades locales</t>
  </si>
  <si>
    <t>Otras</t>
  </si>
  <si>
    <t>De las cuales: sin calificación</t>
  </si>
  <si>
    <t>Tabla 5.9. EU CR5 - Método estándar (APR) PY</t>
  </si>
  <si>
    <t>Tabla 5.10. Método estándar: exposiciones garantizadas por inmuebles por tipo de garantía</t>
  </si>
  <si>
    <r>
      <t>Requerimientos_x000D_
 de Capital</t>
    </r>
    <r>
      <rPr>
        <vertAlign val="superscript"/>
        <sz val="8"/>
        <color rgb="FFFFFFFF"/>
        <rFont val="Segoe UI Symbol"/>
        <family val="2"/>
      </rPr>
      <t>(5)</t>
    </r>
  </si>
  <si>
    <r>
      <rPr>
        <sz val="8"/>
        <color rgb="FFFFFFFF"/>
        <rFont val="Segoe UI Symbol"/>
        <family val="2"/>
      </rPr>
      <t>IRB</t>
    </r>
  </si>
  <si>
    <r>
      <t>Riesgo de crédito</t>
    </r>
    <r>
      <rPr>
        <vertAlign val="superscript"/>
        <sz val="8"/>
        <color theme="1" tint="0.249977111117893"/>
        <rFont val="Segoe UI Symbol"/>
        <family val="2"/>
      </rPr>
      <t>(1)</t>
    </r>
  </si>
  <si>
    <r>
      <t>Riesgo de contrapartida</t>
    </r>
    <r>
      <rPr>
        <vertAlign val="superscript"/>
        <sz val="8"/>
        <color theme="1" tint="0.249977111117893"/>
        <rFont val="Segoe UI Symbol"/>
        <family val="2"/>
      </rPr>
      <t>(2)</t>
    </r>
  </si>
  <si>
    <r>
      <t>Riesgo de titulizaciones</t>
    </r>
    <r>
      <rPr>
        <vertAlign val="superscript"/>
        <sz val="8"/>
        <color theme="1" tint="0.249977111117893"/>
        <rFont val="Segoe UI Symbol"/>
        <family val="2"/>
      </rPr>
      <t>(3)</t>
    </r>
  </si>
  <si>
    <r>
      <t>Riesgo de la cartera accionarial</t>
    </r>
    <r>
      <rPr>
        <vertAlign val="superscript"/>
        <sz val="8"/>
        <color theme="1" tint="0.249977111117893"/>
        <rFont val="Segoe UI Symbol"/>
        <family val="2"/>
      </rPr>
      <t>(4)</t>
    </r>
  </si>
  <si>
    <r>
      <t>(1) Riesgo de crédito sin incluir riesgo de contrapartida, en titulizaciones ni en cartera accionarial.</t>
    </r>
    <r>
      <rPr>
        <vertAlign val="superscript"/>
        <sz val="7"/>
        <color rgb="FF404040"/>
        <rFont val="Segoe UI Symbol"/>
        <family val="2"/>
      </rPr>
      <t>_x000D_</t>
    </r>
  </si>
  <si>
    <t>EU CR9 - Método IRB - Pruebas retrospectivas de la PD por categoría de exposición (Resto PyMEs)</t>
  </si>
  <si>
    <t>5.75</t>
  </si>
  <si>
    <r>
      <rPr>
        <sz val="8"/>
        <color rgb="FF404040"/>
        <rFont val="Segoe UI Symbol"/>
        <family val="2"/>
      </rPr>
      <t>Hipotecaria</t>
    </r>
  </si>
  <si>
    <r>
      <rPr>
        <sz val="8"/>
        <color rgb="FF404040"/>
        <rFont val="Segoe UI Symbol"/>
        <family val="2"/>
      </rPr>
      <t>Real</t>
    </r>
  </si>
  <si>
    <r>
      <rPr>
        <sz val="8"/>
        <color rgb="FF404040"/>
        <rFont val="Segoe UI Symbol"/>
        <family val="2"/>
      </rPr>
      <t>Personal</t>
    </r>
  </si>
  <si>
    <r>
      <rPr>
        <sz val="8"/>
        <color rgb="FF404040"/>
        <rFont val="Segoe UI Symbol"/>
        <family val="2"/>
      </rPr>
      <t xml:space="preserve">Exposiciones en situación de </t>
    </r>
    <r>
      <rPr>
        <i/>
        <sz val="8"/>
        <color rgb="FF404040"/>
        <rFont val="Segoe UI Symbol"/>
        <family val="2"/>
      </rPr>
      <t>default</t>
    </r>
  </si>
  <si>
    <r>
      <t>Entidades no calificadas</t>
    </r>
    <r>
      <rPr>
        <vertAlign val="superscript"/>
        <sz val="8"/>
        <color theme="0"/>
        <rFont val="Segoe UI Symbol"/>
        <family val="2"/>
      </rPr>
      <t>(2)</t>
    </r>
  </si>
  <si>
    <t>Tabla 5.7. EU CR4 - Método estándar - Exposición al riesgo de crédito y efectos de la reducción del riesgo de crédito</t>
  </si>
  <si>
    <r>
      <t xml:space="preserve">Exposiciones en situación de </t>
    </r>
    <r>
      <rPr>
        <i/>
        <sz val="8"/>
        <color theme="1" tint="0.249977111117893"/>
        <rFont val="Segoe UI Symbol"/>
        <family val="2"/>
      </rPr>
      <t>default</t>
    </r>
  </si>
  <si>
    <t>Tabla 5.8. EU CR5 - Método estándar (EAD)</t>
  </si>
  <si>
    <t>Tabla 5.9. EU CR5 - Método estándar (APR)</t>
  </si>
  <si>
    <r>
      <rPr>
        <sz val="8"/>
        <color rgb="FFFFFFFF"/>
        <rFont val="Segoe UI Symbol"/>
        <family val="2"/>
      </rPr>
      <t>Exposiciones después de CRM antes de CCF</t>
    </r>
  </si>
  <si>
    <r>
      <rPr>
        <sz val="8"/>
        <color rgb="FFFFFFFF"/>
        <rFont val="Segoe UI Symbol"/>
        <family val="2"/>
      </rPr>
      <t>Capital _x000D_
(8</t>
    </r>
    <r>
      <rPr>
        <sz val="8"/>
        <color theme="0"/>
        <rFont val="Segoe UI Symbol"/>
        <family val="2"/>
      </rPr>
      <t>%)</t>
    </r>
  </si>
  <si>
    <r>
      <rPr>
        <sz val="8"/>
        <color rgb="FF404040"/>
        <rFont val="Segoe UI Symbol"/>
        <family val="2"/>
      </rPr>
      <t>Comerciales</t>
    </r>
  </si>
  <si>
    <r>
      <rPr>
        <sz val="8"/>
        <color rgb="FF404040"/>
        <rFont val="Segoe UI Symbol"/>
        <family val="2"/>
      </rPr>
      <t>Residenciales</t>
    </r>
  </si>
  <si>
    <r>
      <rPr>
        <sz val="8"/>
        <color rgb="FF000000"/>
        <rFont val="Segoe UI Symbol"/>
        <family val="2"/>
      </rPr>
      <t>Total</t>
    </r>
  </si>
  <si>
    <t>Comerciales</t>
  </si>
  <si>
    <t>EL</t>
  </si>
  <si>
    <t>(1) Incluye cartera en default.
(2) Número de deudores en miles.
(3) Solo se incluye riesgo de crédito. No se incluye riesgo de contrapartida, ni titulizaciones, ni accionarial.</t>
  </si>
  <si>
    <t xml:space="preserve">Otras exposiciones minoristas </t>
  </si>
  <si>
    <t>Minoristas</t>
  </si>
  <si>
    <t>Ajustes de valor y provisiones</t>
  </si>
  <si>
    <t>Densidad de APR</t>
  </si>
  <si>
    <t>Vencimiento medio 
(años)</t>
  </si>
  <si>
    <t>LGD media</t>
  </si>
  <si>
    <t>PD Media (1)</t>
  </si>
  <si>
    <t>Tabla 5.11. IRB: Exposiciones al riesgo de crédito por cartera PY</t>
  </si>
  <si>
    <t>Cartera Sana</t>
  </si>
  <si>
    <t>Escala de PD</t>
  </si>
  <si>
    <t>Solo se incluye riesgo de crédito. No se incluye riesgo de contrapartida, ni titulizaciones, ni accionarial.</t>
  </si>
  <si>
    <t>(1) Número de deudores en miles.</t>
  </si>
  <si>
    <t>Ajustes de valor y previsiones</t>
  </si>
  <si>
    <t>Densidad de
APR</t>
  </si>
  <si>
    <t>Vencimiento medio
(años)</t>
  </si>
  <si>
    <t>PD media</t>
  </si>
  <si>
    <t>EAD después de la reducción del riesgo de crédito y de aplicar el factor de 
conversión 
del crédito</t>
  </si>
  <si>
    <t>Factor de conversión del crédito
 medio</t>
  </si>
  <si>
    <t>Exposición fuera de balance antes de aplicar el factor de conversión 
de crédito</t>
  </si>
  <si>
    <t>Exposición bruta original 
incluida en el balance</t>
  </si>
  <si>
    <t>Tabla 5.12. EU CR6 - Método IRB - Exposiciones al riesgo de crédito por cartera e intervalo de PD</t>
  </si>
  <si>
    <t>(1) Número de deudores en miles.
Solo se incluye riesgo de crédito. No se incluye riesgo de contrapartida, ni titulizaciones, ni accionarial.</t>
  </si>
  <si>
    <t>100,00 (Default)</t>
  </si>
  <si>
    <t>10,00 a &lt;100,00</t>
  </si>
  <si>
    <t>2,50 a &lt;10,00</t>
  </si>
  <si>
    <t>0,75 a &lt;2,50</t>
  </si>
  <si>
    <t>0,50 a &lt;0,75</t>
  </si>
  <si>
    <t>0,25 a &lt;0,50</t>
  </si>
  <si>
    <t>0,15 a &lt;0,25</t>
  </si>
  <si>
    <t>0,00 a &lt;0,15</t>
  </si>
  <si>
    <t>APR al cierre de periodo de referencia</t>
  </si>
  <si>
    <t>Variaciones del tipo de cambio</t>
  </si>
  <si>
    <t>Metodología y política</t>
  </si>
  <si>
    <t>Calidad del activo</t>
  </si>
  <si>
    <t>APR al cierre de periodo de referencia anterior</t>
  </si>
  <si>
    <t>Importe de los APR</t>
  </si>
  <si>
    <t>Tabla 5.13. EU CR8 - Estados de flujos de APR de exposiciones al riesgo de crédito según el método IRB</t>
  </si>
  <si>
    <t>(1) Solo se incluye riesgo de crédito. No se incluye riesgo de contrapartida, ni titulizaciones, ni accionarial.</t>
  </si>
  <si>
    <t>Total Método IRB</t>
  </si>
  <si>
    <t>Total Método Estándar</t>
  </si>
  <si>
    <t>Tabla 5.14. Evolución provisiones</t>
  </si>
  <si>
    <t>Exposiciones netas medias durante el periodo</t>
  </si>
  <si>
    <t>Valor neto de las exposiciones al final del periodo</t>
  </si>
  <si>
    <t>Tabla 5.15. EU CRB-B - Importe neto medio y total de las exposiciones</t>
  </si>
  <si>
    <t>Otros 
países</t>
  </si>
  <si>
    <t>España</t>
  </si>
  <si>
    <t>Tabla 5.16. EU CRB-C - Desglose geográfico de las exposiciones</t>
  </si>
  <si>
    <t>(2) Principalmente resto de inmuebles procedentes de adjudicaciones, inversiones inmobiliarias en edificios, mobiliario e instalaciones, etc.</t>
  </si>
  <si>
    <t>(1) Actividades de los hogares, de organizaciones y organismos extraterritoriales, otros servicios.</t>
  </si>
  <si>
    <t>Pymes cubiertas con hipotecas s/inmuebles</t>
  </si>
  <si>
    <t>Organismos de Inversión Colectiva</t>
  </si>
  <si>
    <t>Organizaciones Internacionales</t>
  </si>
  <si>
    <t>Bancos Multilaterales de Desarrollo</t>
  </si>
  <si>
    <r>
      <t>Otros servicios</t>
    </r>
    <r>
      <rPr>
        <b/>
        <vertAlign val="superscript"/>
        <sz val="8"/>
        <color theme="0"/>
        <rFont val="Segoe UI Semibold"/>
        <family val="2"/>
      </rPr>
      <t xml:space="preserve"> (1)</t>
    </r>
  </si>
  <si>
    <t>Actividades artísticas, recreativas y de entretenimiento</t>
  </si>
  <si>
    <t>Actividades sanitarias y de servicios sociales</t>
  </si>
  <si>
    <t>Educación</t>
  </si>
  <si>
    <t>Actividades administrativas y servicios auxiliares</t>
  </si>
  <si>
    <t>Actividades profesionales, científicas y técnicas</t>
  </si>
  <si>
    <t>Actividades inmobiliarias</t>
  </si>
  <si>
    <t>Información y comunicaciones</t>
  </si>
  <si>
    <t>Hostelería</t>
  </si>
  <si>
    <t>Transporte y almacenamiento</t>
  </si>
  <si>
    <t>Comercio al por mayor y al por menor</t>
  </si>
  <si>
    <t>Construcción</t>
  </si>
  <si>
    <t>Suministro de agua</t>
  </si>
  <si>
    <t>Suministro de energía eléctrica, gas, vapor y aire acondicionado</t>
  </si>
  <si>
    <t>Industria manufacturera</t>
  </si>
  <si>
    <t>Industrias extractivas</t>
  </si>
  <si>
    <t>Agricultura, ganadería, silvicultura y pesca</t>
  </si>
  <si>
    <t>Hogares</t>
  </si>
  <si>
    <t>Otras sociedades financieras</t>
  </si>
  <si>
    <t>Entidades de crédito</t>
  </si>
  <si>
    <t>Administraciones públicas</t>
  </si>
  <si>
    <t>Bancos centrales</t>
  </si>
  <si>
    <t xml:space="preserve">Categoría regulatoria de riesgo </t>
  </si>
  <si>
    <t>Sociedades no financieras</t>
  </si>
  <si>
    <r>
      <rPr>
        <sz val="8"/>
        <color rgb="FF404040"/>
        <rFont val="Segoe UI Semilight"/>
        <family val="2"/>
      </rPr>
      <t>Importes en millones de euros</t>
    </r>
  </si>
  <si>
    <t>Tabla 5.17. EU CRB-D - Concentración de exposiciones por sector o tipo de contraparte (Valor neto)</t>
  </si>
  <si>
    <r>
      <t xml:space="preserve">Otras partidas </t>
    </r>
    <r>
      <rPr>
        <vertAlign val="superscript"/>
        <sz val="8"/>
        <color theme="1" tint="0.249977111117893"/>
        <rFont val="Segoe UI Semilight"/>
        <family val="2"/>
      </rPr>
      <t>(2)</t>
    </r>
  </si>
  <si>
    <t>Tabla 5.18. EU CRB-D - Concentración de exposiciones por sector o tipo de contraparte (APR)</t>
  </si>
  <si>
    <t>(3) Inmuebles, otros activos materiales, caja y otros.</t>
  </si>
  <si>
    <t>(2) El plazo de vencimiento residual se ha calculado como la diferencia entre la fecha de proceso y la fecha de último vencimiento. Se expresa en años y se calcula en base ACT/360.</t>
  </si>
  <si>
    <t>(1) Exposición original después de la aplicación de correcciones de valor por deterioro y de los factores de conversión (CCF).</t>
  </si>
  <si>
    <t>Tabla 5.19. EU CRB-E - Vencimiento de las exposiciones</t>
  </si>
  <si>
    <t>Tabla 5.20. Distribución de APR por vencimiento</t>
  </si>
  <si>
    <t>Tabla 5.11. IRB: Exposiciones al riesgo de crédito por cartera</t>
  </si>
  <si>
    <r>
      <t>Número de deudores</t>
    </r>
    <r>
      <rPr>
        <vertAlign val="superscript"/>
        <sz val="8"/>
        <color theme="0"/>
        <rFont val="Segoe UI Symbol"/>
        <family val="2"/>
      </rPr>
      <t xml:space="preserve"> (2)</t>
    </r>
  </si>
  <si>
    <r>
      <t xml:space="preserve">Total riesgo de crédito método IRB </t>
    </r>
    <r>
      <rPr>
        <vertAlign val="superscript"/>
        <sz val="8"/>
        <color theme="0"/>
        <rFont val="Segoe UI Symbol"/>
        <family val="2"/>
      </rPr>
      <t>(3)</t>
    </r>
  </si>
  <si>
    <r>
      <t>Número de deudores</t>
    </r>
    <r>
      <rPr>
        <b/>
        <vertAlign val="superscript"/>
        <sz val="8"/>
        <color rgb="FFFFFFFF"/>
        <rFont val="Segoe UI Symbol"/>
        <family val="2"/>
      </rPr>
      <t xml:space="preserve"> (1)</t>
    </r>
  </si>
  <si>
    <r>
      <t>100,00 (</t>
    </r>
    <r>
      <rPr>
        <i/>
        <sz val="8"/>
        <color rgb="FF404040"/>
        <rFont val="Segoe UI Symbol"/>
        <family val="2"/>
      </rPr>
      <t>Default</t>
    </r>
    <r>
      <rPr>
        <sz val="8"/>
        <color rgb="FF404040"/>
        <rFont val="Segoe UI Symbol"/>
        <family val="2"/>
      </rPr>
      <t>)</t>
    </r>
  </si>
  <si>
    <r>
      <t>Número de deudores</t>
    </r>
    <r>
      <rPr>
        <vertAlign val="superscript"/>
        <sz val="8"/>
        <color rgb="FFFFFFFF"/>
        <rFont val="Segoe UI Symbol"/>
        <family val="2"/>
      </rPr>
      <t xml:space="preserve"> (1)</t>
    </r>
  </si>
  <si>
    <t>Tabla 5.12. EU CR6 - Método IRB - Exposiciones al riesgo de crédito por cartera e intervalo de PD PY</t>
  </si>
  <si>
    <r>
      <t>Requerimientos de capital</t>
    </r>
    <r>
      <rPr>
        <b/>
        <vertAlign val="superscript"/>
        <sz val="8"/>
        <color rgb="FFFFFFFF"/>
        <rFont val="Segoe UI Symbol"/>
        <family val="2"/>
      </rPr>
      <t>(1)</t>
    </r>
  </si>
  <si>
    <r>
      <rPr>
        <sz val="8"/>
        <color rgb="FF404040"/>
        <rFont val="Segoe UI Symbol"/>
        <family val="2"/>
      </rPr>
      <t>Exposiciones en situación de</t>
    </r>
    <r>
      <rPr>
        <i/>
        <sz val="8"/>
        <color rgb="FF404040"/>
        <rFont val="Segoe UI Symbol"/>
        <family val="2"/>
      </rPr>
      <t xml:space="preserve"> default</t>
    </r>
  </si>
  <si>
    <r>
      <rPr>
        <i/>
        <sz val="8"/>
        <color rgb="FF404040"/>
        <rFont val="Segoe UI Symbol"/>
        <family val="2"/>
      </rPr>
      <t>Corporates</t>
    </r>
  </si>
  <si>
    <r>
      <t>Total</t>
    </r>
    <r>
      <rPr>
        <b/>
        <vertAlign val="superscript"/>
        <sz val="8"/>
        <color theme="0"/>
        <rFont val="Segoe UI Symbol"/>
        <family val="2"/>
      </rPr>
      <t>(1)</t>
    </r>
  </si>
  <si>
    <r>
      <rPr>
        <sz val="8"/>
        <color rgb="FFFFFFFF"/>
        <rFont val="Segoe UI Symbol"/>
        <family val="2"/>
      </rPr>
      <t xml:space="preserve">Categoría regulatoria de riesgo </t>
    </r>
  </si>
  <si>
    <r>
      <rPr>
        <sz val="8"/>
        <color rgb="FFFFFFFF"/>
        <rFont val="Segoe UI Symbol"/>
        <family val="2"/>
      </rPr>
      <t>Provisiones</t>
    </r>
  </si>
  <si>
    <r>
      <t xml:space="preserve">Total </t>
    </r>
    <r>
      <rPr>
        <b/>
        <vertAlign val="superscript"/>
        <sz val="8"/>
        <color theme="0"/>
        <rFont val="Segoe UI Symbol"/>
        <family val="2"/>
      </rPr>
      <t>(1)</t>
    </r>
  </si>
  <si>
    <r>
      <rPr>
        <sz val="8"/>
        <color rgb="FFFFFFFF"/>
        <rFont val="Segoe UI Symbol"/>
        <family val="2"/>
      </rPr>
      <t>Valor Neto</t>
    </r>
  </si>
  <si>
    <r>
      <rPr>
        <sz val="8"/>
        <color rgb="FFFFFFFF"/>
        <rFont val="Segoe UI Symbol"/>
        <family val="2"/>
      </rPr>
      <t>Portugal</t>
    </r>
  </si>
  <si>
    <r>
      <rPr>
        <sz val="8"/>
        <color rgb="FFFFFFFF"/>
        <rFont val="Segoe UI Symbol"/>
        <family val="2"/>
      </rPr>
      <t>Unión Europea</t>
    </r>
  </si>
  <si>
    <r>
      <rPr>
        <sz val="8"/>
        <color rgb="FF404040"/>
        <rFont val="Segoe UI Symbol"/>
        <family val="2"/>
      </rPr>
      <t>Importes en millones de euros</t>
    </r>
  </si>
  <si>
    <r>
      <t>Otros servicios</t>
    </r>
    <r>
      <rPr>
        <b/>
        <vertAlign val="superscript"/>
        <sz val="8"/>
        <color theme="0"/>
        <rFont val="Segoe UI Symbol"/>
        <family val="2"/>
      </rPr>
      <t xml:space="preserve"> (1)</t>
    </r>
  </si>
  <si>
    <r>
      <t>Exposiciones en situación de</t>
    </r>
    <r>
      <rPr>
        <i/>
        <sz val="8"/>
        <color theme="1" tint="0.249977111117893"/>
        <rFont val="Segoe UI Symbol"/>
        <family val="2"/>
      </rPr>
      <t>default</t>
    </r>
  </si>
  <si>
    <r>
      <t>Otras partidas</t>
    </r>
    <r>
      <rPr>
        <vertAlign val="superscript"/>
        <sz val="8"/>
        <color theme="1" tint="0.249977111117893"/>
        <rFont val="Segoe UI Symbol"/>
        <family val="2"/>
      </rPr>
      <t xml:space="preserve"> (2)</t>
    </r>
  </si>
  <si>
    <r>
      <t xml:space="preserve">Valor de la exposición en función del plazo de vencimiento residual  </t>
    </r>
    <r>
      <rPr>
        <b/>
        <vertAlign val="superscript"/>
        <sz val="8"/>
        <color rgb="FFFFFFFF"/>
        <rFont val="Segoe UI Symbol"/>
        <family val="2"/>
      </rPr>
      <t>(1) (2) (3)</t>
    </r>
  </si>
  <si>
    <r>
      <rPr>
        <sz val="8"/>
        <color rgb="FFFFFFFF"/>
        <rFont val="Segoe UI Symbol"/>
        <family val="2"/>
      </rPr>
      <t>A la vista</t>
    </r>
  </si>
  <si>
    <r>
      <rPr>
        <sz val="8"/>
        <color rgb="FFFFFFFF"/>
        <rFont val="Segoe UI Symbol"/>
        <family val="2"/>
      </rPr>
      <t>&lt; 3 meses</t>
    </r>
  </si>
  <si>
    <r>
      <rPr>
        <sz val="8"/>
        <color rgb="FFFFFFFF"/>
        <rFont val="Segoe UI Symbol"/>
        <family val="2"/>
      </rPr>
      <t>3 meses - 1 año</t>
    </r>
  </si>
  <si>
    <r>
      <rPr>
        <sz val="8"/>
        <color rgb="FFFFFFFF"/>
        <rFont val="Segoe UI Symbol"/>
        <family val="2"/>
      </rPr>
      <t>1-5 años</t>
    </r>
  </si>
  <si>
    <r>
      <rPr>
        <sz val="8"/>
        <color rgb="FFFFFFFF"/>
        <rFont val="Segoe UI Symbol"/>
        <family val="2"/>
      </rPr>
      <t>&gt; 5 años</t>
    </r>
  </si>
  <si>
    <r>
      <rPr>
        <sz val="8"/>
        <color rgb="FFFFFFFF"/>
        <rFont val="Segoe UI Symbol"/>
        <family val="2"/>
      </rPr>
      <t>Sin vencimiento establecido</t>
    </r>
  </si>
  <si>
    <t>Valor contable bruto 
de las exposiciones en
 situación de default</t>
  </si>
  <si>
    <t>Saldo de apertura (dic-19)</t>
  </si>
  <si>
    <t>Préstamos y valores representativos de deuda que han pasado a situación de default o cuyo valor se ha deteriorado desde el último periodo de referencia</t>
  </si>
  <si>
    <t>Reclasificación a situación de no default</t>
  </si>
  <si>
    <t>Importes reconocidos como fallidos</t>
  </si>
  <si>
    <t>Otros cambios</t>
  </si>
  <si>
    <t>Saldo de cierre (dic-20)</t>
  </si>
  <si>
    <t>Tabla 5.21. EU CR2-B - Cambios en el saldo de los préstamos y 
valores representativos de deuda en situación de default y cuyo 
valor se ha deteriorado</t>
  </si>
  <si>
    <t>Tabla 5.22. EU CR1-A - Calidad crediticia de las exposiciones por sector FINREP</t>
  </si>
  <si>
    <t xml:space="preserve">Valor contable bruto de </t>
  </si>
  <si>
    <t>Ajuste por riesgo de crédito específico (c)</t>
  </si>
  <si>
    <t>Ajuste por riesgo de crédito general (d)</t>
  </si>
  <si>
    <t>Fallidos acumulados (e)</t>
  </si>
  <si>
    <t>Cargos por ajustes por riesgo de crédito</t>
  </si>
  <si>
    <t>Valores netos_x000D_
(a+b-c-d)</t>
  </si>
  <si>
    <t>Exposiciones en situación de default (a)</t>
  </si>
  <si>
    <t>Exposiciones que no están en situación de default (b)</t>
  </si>
  <si>
    <t>De las cuales: Préstamos</t>
  </si>
  <si>
    <t>De las cuales: Valores representativos de deuda</t>
  </si>
  <si>
    <t>De las cuales: Exposiciones fuera de balance</t>
  </si>
  <si>
    <t>Tabla 5.23. EU CR1-B - Calidad crediticia de préstamos para sociedades no financieras por sector económico</t>
  </si>
  <si>
    <t>Administración pública y defensa; seguridad social y obligatoria</t>
  </si>
  <si>
    <t>Otros servicios</t>
  </si>
  <si>
    <t>Portugal</t>
  </si>
  <si>
    <t>Unión Europea</t>
  </si>
  <si>
    <t>Resto del mundo</t>
  </si>
  <si>
    <t>Tabla 5.24. EU CR1-C - Calidad crediticia de las exposiciones por zona geográfica</t>
  </si>
  <si>
    <t>Total préstamos</t>
  </si>
  <si>
    <t>Total valores representativos de deuda</t>
  </si>
  <si>
    <t>Total exposiciones</t>
  </si>
  <si>
    <t>De las cuales: en situación de default</t>
  </si>
  <si>
    <t>Tabla 5.25. EU CR3 - Técnicas de reducción del riesgo de crédito - Visión general</t>
  </si>
  <si>
    <t>Tabla 5.26. Plantilla 1. Calidad crediticia de las exposiciones restructuradas o refinanciadas</t>
  </si>
  <si>
    <t>Tabla 5.27. Plantilla 3: Calidad crediticia de las exposiciones dudosas y no dudosas según número de días transcurridos desde su vencimiento</t>
  </si>
  <si>
    <t>Tabla 5.28. Plantilla 4: Exposiciones dudosas y no dudosas y provisiones relacionadas</t>
  </si>
  <si>
    <t>Tabla 5.29. Plantilla 9: Colateral obtenida mediante la toma de procesos de posesión y ejecución</t>
  </si>
  <si>
    <t>Tabla 5.30. EU CR2A - Cambios en el saldo de los ajustes 
por riesgo de crédito general y específico</t>
  </si>
  <si>
    <t>Exposición bruta original incluida en el balance</t>
  </si>
  <si>
    <t>Exposición fuera de balance antes de aplicar el factor de conversión de crédito</t>
  </si>
  <si>
    <r>
      <t>Número de deudores</t>
    </r>
    <r>
      <rPr>
        <vertAlign val="superscript"/>
        <sz val="8"/>
        <color theme="0"/>
        <rFont val="Segoe UI Symbol"/>
        <family val="2"/>
      </rPr>
      <t>(1)</t>
    </r>
  </si>
  <si>
    <t>PE</t>
  </si>
  <si>
    <t>(1) Número de deudores en miles. 
Solo se incluye riesgo de crédito. No se incluye riesgo de contrapartida, ni titulizaciones, ni accionarial.</t>
  </si>
  <si>
    <t>Tabla 5.38. EU CR6 - Método IRB - Exposiciones al riesgo de crédito por cartera e intervalo de PD (minoristas cubiertas con hipotecas sobre inmuebles)</t>
  </si>
  <si>
    <t>Tabla 5.39. EU CR6 - Método IRB - Exposiciones al riesgo de crédito por cartera e intervalo de PD (minoristas Pymes cubiertas con hipotecas sobre inmuebles)</t>
  </si>
  <si>
    <t>Tabla 5.40. EU CR6 - Método IRB - Exposiciones al riesgo de crédito por cartera e intervalo de PD (minoristas renovables elegibles)</t>
  </si>
  <si>
    <t>Tabla 5.41. EU CR6 - Método IRB - Exposiciones al riesgo de crédito por cartera e intervalo de PD (Pymes minorista)</t>
  </si>
  <si>
    <t>Tabla 5.42. EU CR6 - Método IRB - Exposiciones al riesgo de crédito por cartera e intervalo de PD (Otras exposiciones minoristas)</t>
  </si>
  <si>
    <t>Tabla 5.37. EU CR6 - Método IRB - Exposiciones al riesgo de crédito por categoría de exposición e intervalo de PD (pymes)</t>
  </si>
  <si>
    <t>Tabla 5.36. EU CR6 - Método IRB - Exposiciones al riesgo de crédito por categoría de exposición e intervalo de PD (Corporates)</t>
  </si>
  <si>
    <t>Tabla 5.33. Plantilla 1: Información de préstamos y anticipos sujetos a moratoria legislativa y no legislativa</t>
  </si>
  <si>
    <t>Tabla 5.34. Plantilla 2: Desglose de préstamos y anticipos sujetos a moratoria legislativa y no legislativa por vencimiento residual de la moratoria</t>
  </si>
  <si>
    <t>Tabla 5.35. Plantilla 3: Información sobre préstamos y anticipos recién originados provistos bajo esquemas de garantía pública recientemente aplicables e introducidos en respuesta a la crisis de COVID-19</t>
  </si>
  <si>
    <t>Valores representativos de deuda</t>
  </si>
  <si>
    <t>Instrumentos de patrimonio</t>
  </si>
  <si>
    <t>Saneamientos</t>
  </si>
  <si>
    <t>Cobertura de valores representativos de deuda</t>
  </si>
  <si>
    <t>Activos financieros a valor razonable con cambios en otro resultado global / Activos financieros disponibles para la venta</t>
  </si>
  <si>
    <t>Activos fallidos recuperados</t>
  </si>
  <si>
    <t xml:space="preserve">     Del que Clientela</t>
  </si>
  <si>
    <t xml:space="preserve">     Del que Entidades de Crédito</t>
  </si>
  <si>
    <t>Dotaciones netas</t>
  </si>
  <si>
    <t>Préstamos y anticipos</t>
  </si>
  <si>
    <t>Activos financieros a coste amortizado / préstamos y partidas a cobrar</t>
  </si>
  <si>
    <t>(Millones de euros)</t>
  </si>
  <si>
    <t>Tabla 5.31. Detalle de deterioro del valor o reversión del deterioro de Activos Financieros no Valorados a Valor Razonable con Cambios en Resultados</t>
  </si>
  <si>
    <t>Resto</t>
  </si>
  <si>
    <t xml:space="preserve">     Disponibilidades</t>
  </si>
  <si>
    <t xml:space="preserve">     Dotaciones</t>
  </si>
  <si>
    <t>Existencias</t>
  </si>
  <si>
    <t>Otros</t>
  </si>
  <si>
    <t>Disponibilidades</t>
  </si>
  <si>
    <t>Dotaciones</t>
  </si>
  <si>
    <t xml:space="preserve">     Saneamientos</t>
  </si>
  <si>
    <t xml:space="preserve">Inversiones inmobiliarias </t>
  </si>
  <si>
    <t xml:space="preserve">     Disponibilidades </t>
  </si>
  <si>
    <t xml:space="preserve">Activo material de uso propio </t>
  </si>
  <si>
    <t>Tabla 5.32. Detalle de deterioro del valor o reversión del deterioro del valor de Activos no Financieros</t>
  </si>
  <si>
    <t>Aumentos por originación y adquisición</t>
  </si>
  <si>
    <t>(*) Las ODF para los años 2016-2019 se han mantenido según la antigua definición</t>
  </si>
  <si>
    <t>Tabla 5.43. Series ODF</t>
  </si>
  <si>
    <t>D</t>
  </si>
  <si>
    <t>Caa1 / Caa2 / Caa3</t>
  </si>
  <si>
    <t>CCC+ / CCC / CCC-</t>
  </si>
  <si>
    <t>B2 / B3</t>
  </si>
  <si>
    <t>B / B-</t>
  </si>
  <si>
    <t>Ba3 / B1</t>
  </si>
  <si>
    <t>BB- / B+</t>
  </si>
  <si>
    <t>Ba2</t>
  </si>
  <si>
    <t>BB</t>
  </si>
  <si>
    <t>Baa3 / Ba1</t>
  </si>
  <si>
    <t>BBB- / BB+</t>
  </si>
  <si>
    <t>Baa2</t>
  </si>
  <si>
    <t>BBB</t>
  </si>
  <si>
    <t>Aaa / Aa1 / Aa2 / Aa</t>
  </si>
  <si>
    <t>AAA / AA+ / AA / AA-</t>
  </si>
  <si>
    <t>Cierre del ejercicio previo</t>
  </si>
  <si>
    <t>de los cuales: nuevos deudores</t>
  </si>
  <si>
    <t>Número de deudores en unidades</t>
  </si>
  <si>
    <t>Tabla 5.44. EU CR9 - Método IRB - Pruebas retrospectivas de la PD por categoría de exposición (Corporativa)</t>
  </si>
  <si>
    <t>PD media 
ponderada</t>
  </si>
  <si>
    <t>Tabla 5.45. EU CR9 - Método IRB - Pruebas retrospectivas de la PD por categoría de exposición (Pymes)</t>
  </si>
  <si>
    <t>Tabla 5.46. EU CR9 - Método IRB - Pruebas retrospectivas de la PD por categoría de exposición (Minorista hipotecario)</t>
  </si>
  <si>
    <t>Tabla 5.47. EU CR9 - Método IRB - Pruebas retrospectivas de la PD por categoría de exposición (Pymes con garantía hipotecaria)</t>
  </si>
  <si>
    <t>Tabla 5.48. EU CR9 - Método IRB - Pruebas retrospectivas de la PD por categoría de exposición (Minoristas renovables elegibles)</t>
  </si>
  <si>
    <t>PD media ponderada</t>
  </si>
  <si>
    <t>Tabla 5.49. EU CR9 - Método IRB - Pruebas retrospectivas de la PD por categoría de exposición (Resto Pymes)</t>
  </si>
  <si>
    <t>Tabla 5.50. EU CR9 - Método IRB - Pruebas retrospectivas de la PD por categoría de exposición (Resto Minoristas)</t>
  </si>
  <si>
    <r>
      <rPr>
        <sz val="8"/>
        <color rgb="FF404040"/>
        <rFont val="Segoe UI Symbol"/>
        <family val="2"/>
      </rPr>
      <t>Minorista</t>
    </r>
  </si>
  <si>
    <r>
      <rPr>
        <sz val="8"/>
        <color rgb="FF404040"/>
        <rFont val="Segoe UI Symbol"/>
        <family val="2"/>
      </rPr>
      <t>Empresa</t>
    </r>
  </si>
  <si>
    <r>
      <t>ODF histórica</t>
    </r>
    <r>
      <rPr>
        <vertAlign val="superscript"/>
        <sz val="9"/>
        <color rgb="FFFFFFFF"/>
        <rFont val="Segoe UI Symbol"/>
        <family val="2"/>
      </rPr>
      <t xml:space="preserve"> (*)</t>
    </r>
  </si>
  <si>
    <r>
      <t xml:space="preserve">100,00 </t>
    </r>
    <r>
      <rPr>
        <i/>
        <sz val="8"/>
        <color theme="1" tint="0.249977111117893"/>
        <rFont val="Segoe UI Symbol"/>
        <family val="2"/>
      </rPr>
      <t>(Default)</t>
    </r>
  </si>
  <si>
    <r>
      <rPr>
        <sz val="8"/>
        <color rgb="FFFFFFFF"/>
        <rFont val="Segoe UI Symbol"/>
        <family val="2"/>
      </rPr>
      <t>Equivalente de calificación externa</t>
    </r>
  </si>
  <si>
    <r>
      <rPr>
        <sz val="8"/>
        <color rgb="FFFFFFFF"/>
        <rFont val="Segoe UI Symbol"/>
        <family val="2"/>
      </rPr>
      <t>PD media ponderada</t>
    </r>
  </si>
  <si>
    <r>
      <rPr>
        <sz val="8"/>
        <color rgb="FFFFFFFF"/>
        <rFont val="Segoe UI Symbol"/>
        <family val="2"/>
      </rPr>
      <t>PD media aritmética por deudor</t>
    </r>
  </si>
  <si>
    <r>
      <rPr>
        <sz val="8"/>
        <color rgb="FFFFFFFF"/>
        <rFont val="Segoe UI Symbol"/>
        <family val="2"/>
      </rPr>
      <t xml:space="preserve">Número de deudores </t>
    </r>
  </si>
  <si>
    <r>
      <rPr>
        <sz val="8"/>
        <color rgb="FFFFFFFF"/>
        <rFont val="Segoe UI Symbol"/>
        <family val="2"/>
      </rPr>
      <t>Deudores en situación de incumplimiento en el año</t>
    </r>
  </si>
  <si>
    <r>
      <rPr>
        <sz val="8"/>
        <color rgb="FFFFFFFF"/>
        <rFont val="Segoe UI Symbol"/>
        <family val="2"/>
      </rPr>
      <t>Tasa de incumplimiento anual histórica media</t>
    </r>
  </si>
  <si>
    <r>
      <rPr>
        <sz val="8"/>
        <color rgb="FFFFFFFF"/>
        <rFont val="Segoe UI Symbol"/>
        <family val="2"/>
      </rPr>
      <t>S&amp;P's</t>
    </r>
  </si>
  <si>
    <r>
      <rPr>
        <sz val="8"/>
        <color rgb="FFFFFFFF"/>
        <rFont val="Segoe UI Symbol"/>
        <family val="2"/>
      </rPr>
      <t>Fitch</t>
    </r>
  </si>
  <si>
    <r>
      <rPr>
        <sz val="8"/>
        <color rgb="FFFFFFFF"/>
        <rFont val="Segoe UI Symbol"/>
        <family val="2"/>
      </rPr>
      <t>Moody's</t>
    </r>
  </si>
  <si>
    <r>
      <rPr>
        <sz val="8"/>
        <color rgb="FFFFFFFF"/>
        <rFont val="Segoe UI Symbol"/>
        <family val="2"/>
      </rPr>
      <t>Cierre del ejercicio</t>
    </r>
  </si>
  <si>
    <r>
      <rPr>
        <sz val="8"/>
        <color rgb="FF404040"/>
        <rFont val="Segoe UI Symbol"/>
        <family val="2"/>
      </rPr>
      <t>AAA / AA+ / AA / AA-</t>
    </r>
  </si>
  <si>
    <r>
      <rPr>
        <sz val="8"/>
        <color rgb="FF404040"/>
        <rFont val="Segoe UI Symbol"/>
        <family val="2"/>
      </rPr>
      <t>BBB</t>
    </r>
  </si>
  <si>
    <r>
      <rPr>
        <sz val="8"/>
        <color rgb="FF404040"/>
        <rFont val="Segoe UI Symbol"/>
        <family val="2"/>
      </rPr>
      <t>Baa2</t>
    </r>
  </si>
  <si>
    <r>
      <rPr>
        <sz val="8"/>
        <color rgb="FF404040"/>
        <rFont val="Segoe UI Symbol"/>
        <family val="2"/>
      </rPr>
      <t>BBB- / BB+</t>
    </r>
  </si>
  <si>
    <r>
      <rPr>
        <sz val="8"/>
        <color rgb="FF404040"/>
        <rFont val="Segoe UI Symbol"/>
        <family val="2"/>
      </rPr>
      <t>Baa3 / Ba1</t>
    </r>
  </si>
  <si>
    <r>
      <rPr>
        <sz val="8"/>
        <color rgb="FF404040"/>
        <rFont val="Segoe UI Symbol"/>
        <family val="2"/>
      </rPr>
      <t>BB</t>
    </r>
  </si>
  <si>
    <r>
      <rPr>
        <sz val="8"/>
        <color rgb="FF404040"/>
        <rFont val="Segoe UI Symbol"/>
        <family val="2"/>
      </rPr>
      <t>Ba2</t>
    </r>
  </si>
  <si>
    <r>
      <rPr>
        <sz val="8"/>
        <color rgb="FF404040"/>
        <rFont val="Segoe UI Symbol"/>
        <family val="2"/>
      </rPr>
      <t>BB- / B+</t>
    </r>
  </si>
  <si>
    <r>
      <rPr>
        <sz val="8"/>
        <color rgb="FF404040"/>
        <rFont val="Segoe UI Symbol"/>
        <family val="2"/>
      </rPr>
      <t>Ba3 / B1</t>
    </r>
  </si>
  <si>
    <r>
      <rPr>
        <sz val="8"/>
        <color rgb="FF404040"/>
        <rFont val="Segoe UI Symbol"/>
        <family val="2"/>
      </rPr>
      <t>B / B-</t>
    </r>
  </si>
  <si>
    <r>
      <rPr>
        <sz val="8"/>
        <color rgb="FF404040"/>
        <rFont val="Segoe UI Symbol"/>
        <family val="2"/>
      </rPr>
      <t>B2 / B3</t>
    </r>
  </si>
  <si>
    <r>
      <rPr>
        <sz val="8"/>
        <color rgb="FF404040"/>
        <rFont val="Segoe UI Symbol"/>
        <family val="2"/>
      </rPr>
      <t>CCC+ / CCC / CCC-</t>
    </r>
  </si>
  <si>
    <r>
      <rPr>
        <sz val="8"/>
        <color rgb="FF404040"/>
        <rFont val="Segoe UI Symbol"/>
        <family val="2"/>
      </rPr>
      <t>Caa1 / Caa2 / Caa3</t>
    </r>
  </si>
  <si>
    <r>
      <rPr>
        <sz val="8"/>
        <color rgb="FF404040"/>
        <rFont val="Segoe UI Symbol"/>
        <family val="2"/>
      </rPr>
      <t>100,00</t>
    </r>
    <r>
      <rPr>
        <i/>
        <sz val="8"/>
        <color rgb="FF404040"/>
        <rFont val="Segoe UI Symbol"/>
        <family val="2"/>
      </rPr>
      <t xml:space="preserve"> (Default)</t>
    </r>
  </si>
  <si>
    <r>
      <rPr>
        <sz val="8"/>
        <color rgb="FF404040"/>
        <rFont val="Segoe UI Symbol"/>
        <family val="2"/>
      </rPr>
      <t>D</t>
    </r>
  </si>
  <si>
    <r>
      <rPr>
        <sz val="7"/>
        <color rgb="FF404040"/>
        <rFont val="Segoe UI Symbol"/>
        <family val="2"/>
      </rPr>
      <t>Número de deudores en unidades</t>
    </r>
  </si>
  <si>
    <r>
      <t>100,00</t>
    </r>
    <r>
      <rPr>
        <i/>
        <sz val="8"/>
        <color theme="1" tint="0.249977111117893"/>
        <rFont val="Segoe UI Symbol"/>
        <family val="2"/>
      </rPr>
      <t xml:space="preserve"> (Default)</t>
    </r>
  </si>
  <si>
    <t>Tabla 5.52. EU CCR1 - Análisis de la exposición al riesgo de contraparte</t>
  </si>
  <si>
    <t>Tabla 5.53. Exposiciones al riesgo de contraparte y efectos de técnicas para su mitigación</t>
  </si>
  <si>
    <t>Tabla 5.54. EU CCR3 - Método estándar - Exposiciones al riesgo de contraparte (EAD)</t>
  </si>
  <si>
    <t>Tabla 5.55. EU CCR3 - Método estándar - Exposiciones al riesgo de contraparte (APR)</t>
  </si>
  <si>
    <t>Tabla 5.56. IRB: exposiciones al riesgo de contraparte por cartera</t>
  </si>
  <si>
    <t>Tabla 5.57. EU CCR4 - Método IRB - Exposiciones al riesgo de contraparte por cartera y escala de PD</t>
  </si>
  <si>
    <t>Tabla 5.58. EU CCR5-A - Efecto de las compensaciones y las garantías reales mantenidas sobre los valores de exposición</t>
  </si>
  <si>
    <t>Tabla 5.59. EU CCR5-B - Composición de las garantías reales para las exposiciones al riesgo de contraparte</t>
  </si>
  <si>
    <t>Tabla 5.60. EU CCR8 - Exposiciones frente a las entidades de contrapartida central</t>
  </si>
  <si>
    <t>Tabla 5.61. EU CCR2 - Requerimientos de capital por ajuste de valoración del crédito (AVC)</t>
  </si>
  <si>
    <t>Tabla 5.62. EU CCR6 - Exposiciones a derivados de crédito</t>
  </si>
  <si>
    <t>Tabla 5.67. EU SEC1 - Exposiciones de titulización en la cartera de inversión</t>
  </si>
  <si>
    <t>Tabla 5.64. EU SEC3 - Exposiciones de titulización en la cartera bancaria y requerimientos regulatorios de capital asociados (banco que actúa como originador o patrocinador)</t>
  </si>
  <si>
    <t>Tabla 5.65. EU SEC4 - Exposiciones de titulización en la cartera bancaria y requerimientos regulatorios de capital asociados (banco que actúa como inversor)</t>
  </si>
  <si>
    <t>Tabla 7.1. EU MR1 - Riesgo de mercado según el método estándar</t>
  </si>
  <si>
    <t>Tabla 7.2. EU MR3 - Valores según el método IMA para las carteras de negociación</t>
  </si>
  <si>
    <t>Tabla 7.3. EU MR2A - Riesgo de mercado según el método de modelos internos (IMA)</t>
  </si>
  <si>
    <t>Anexo II. Plantilla NIIF 9-FL: Comparación de los fondos propios y de las ratios de capital y de apalancamiento de las entidades con y sin la aplicación de las disposiciones transitorias de la NIIF 9 o de ECL análogas.</t>
  </si>
  <si>
    <t>Plantilla NIIF 9-FL: Comparación de los fondos propios y de las ratios de capital y de apalancamiento de las entidades con y sin la aplicación de las disposiciones transitorias de la NIIF 9 o de ECL análogas.</t>
  </si>
  <si>
    <t>VI</t>
  </si>
  <si>
    <t>Retribuciones satisfechas al colectivo identificado (I)</t>
  </si>
  <si>
    <t>Retribuciones satisfechas al colectivo identificado (II)</t>
  </si>
  <si>
    <t>Retribuciones satisfechas al colectivo identificado (III)</t>
  </si>
  <si>
    <t>Retribuciones satisfechas al colectivo identificado (IV)</t>
  </si>
  <si>
    <t>Total Grupo CaixaBank</t>
  </si>
  <si>
    <t>Método IRB</t>
  </si>
  <si>
    <r>
      <rPr>
        <sz val="7"/>
        <color rgb="FF404040"/>
        <rFont val="Segoe UI Semilight"/>
        <family val="2"/>
      </rPr>
      <t>Importes en millones de euros</t>
    </r>
  </si>
  <si>
    <t>Tabla 5.51. Activos ponderados por riesgo de contraparte, Default Fund y CVA</t>
  </si>
  <si>
    <t>Solo se incluye riesgo de contrapartida. No se incluye riesgo de crédito, ni titulizaciones, ni accionarial.</t>
  </si>
  <si>
    <t>(*) Número de deudores en miles.</t>
  </si>
  <si>
    <t>Exposición original</t>
  </si>
  <si>
    <t>Exposición Original</t>
  </si>
  <si>
    <t>Densidad de APRs</t>
  </si>
  <si>
    <r>
      <rPr>
        <sz val="8"/>
        <color rgb="FF404040"/>
        <rFont val="Segoe UI Symbol"/>
        <family val="2"/>
      </rPr>
      <t>Método Estándar</t>
    </r>
  </si>
  <si>
    <r>
      <rPr>
        <sz val="8"/>
        <color rgb="FF404040"/>
        <rFont val="Segoe UI Symbol"/>
        <family val="2"/>
      </rPr>
      <t>del que por Contraparte</t>
    </r>
  </si>
  <si>
    <r>
      <rPr>
        <sz val="8"/>
        <color rgb="FF404040"/>
        <rFont val="Segoe UI Symbol"/>
        <family val="2"/>
      </rPr>
      <t>del que por Credit Value Adjustment (CVA)</t>
    </r>
  </si>
  <si>
    <r>
      <rPr>
        <sz val="8"/>
        <color rgb="FF404040"/>
        <rFont val="Segoe UI Symbol"/>
        <family val="2"/>
      </rPr>
      <t>del que por Default Fund (DF)</t>
    </r>
  </si>
  <si>
    <r>
      <rPr>
        <sz val="8"/>
        <color rgb="FFFFFFFF"/>
        <rFont val="Segoe UI Symbol"/>
        <family val="2"/>
      </rPr>
      <t>Método aplicado</t>
    </r>
  </si>
  <si>
    <t>Total Método estándar</t>
  </si>
  <si>
    <r>
      <rPr>
        <sz val="8"/>
        <color rgb="FFFFFFFF"/>
        <rFont val="Segoe UI Symbol"/>
        <family val="2"/>
      </rPr>
      <t>Capital_x000D_
 (8</t>
    </r>
    <r>
      <rPr>
        <sz val="8"/>
        <color theme="0"/>
        <rFont val="Segoe UI Symbol"/>
        <family val="2"/>
      </rPr>
      <t>%)</t>
    </r>
  </si>
  <si>
    <t>Tabla 5.53. Exposiciones al riesgo de contraparte y efectos de técnicas para su mitigación PY</t>
  </si>
  <si>
    <r>
      <t>Número de deudores</t>
    </r>
    <r>
      <rPr>
        <vertAlign val="superscript"/>
        <sz val="8"/>
        <color rgb="FFFFFFFF"/>
        <rFont val="Segoe UI Symbol"/>
        <family val="2"/>
      </rPr>
      <t xml:space="preserve"> (*)</t>
    </r>
  </si>
  <si>
    <t>Tabla 5.56. IRB: exposiciones al riesgo de contraparte por cartera PY</t>
  </si>
  <si>
    <t>Posiciones en exposiciones de titulización en las que el Grupo actúa como originador</t>
  </si>
  <si>
    <t xml:space="preserve">Valor total </t>
  </si>
  <si>
    <t>En la tabla superior se informa la exposición regulatoria de las titulizaciones, independientemente de si se reconoce o no la transferencia de una parte significativa del riesgo a nivel regulatorio. También se incluye (en el punto "1)") la exposición de los tramos inversores de las titulizaciones multicedentes en las que el Grupo CaixaBank participa como originador, cuyo cálculo de requerimientos de capital es independiente de tener transferencia de riesgo en los tramos originadores.</t>
  </si>
  <si>
    <t>Derivados de tipos de interés</t>
  </si>
  <si>
    <t>Líneas de liquidez</t>
  </si>
  <si>
    <t>B) Posiciones en exposiciones de titulización fuera de balance</t>
  </si>
  <si>
    <t>Préstamos Subordinados</t>
  </si>
  <si>
    <t>Bonos de titulización tramo equity</t>
  </si>
  <si>
    <t>Bonos de titulización tramo preferente</t>
  </si>
  <si>
    <t>A) Posiciones en exposiciones de titulización dentro de balance</t>
  </si>
  <si>
    <t>2) Posiciones en exposiciones de titulización en las que el Grupo no actúa como originador</t>
  </si>
  <si>
    <t>Bonos de titulización tramo mezzanine</t>
  </si>
  <si>
    <t>1) Posiciones en exposiciones de titulización en las que el Grupo actúa como originador</t>
  </si>
  <si>
    <t>(*) Saldo vivo titulizado: En coherencia con los datos reportados en el COREP c14.00, se corresponde con el dispuesto de los contratos subyacentes a la fecha del informe.</t>
  </si>
  <si>
    <t>Préstamos a empresas o Pymes tratadas como empresas</t>
  </si>
  <si>
    <t xml:space="preserve">Tabla 5.63. Exposición en titulizaciones por tipo de actuación del Grupo  </t>
  </si>
  <si>
    <r>
      <rPr>
        <sz val="8"/>
        <color rgb="FF404040"/>
        <rFont val="Segoe UI Symbol"/>
        <family val="2"/>
      </rPr>
      <t>Posiciones en exposiciones de titulización en las que el Grupo actúa como inversor</t>
    </r>
  </si>
  <si>
    <r>
      <rPr>
        <sz val="8"/>
        <color rgb="FFFFFFFF"/>
        <rFont val="Segoe UI Symbol"/>
        <family val="2"/>
      </rPr>
      <t>Tipos de exposición</t>
    </r>
  </si>
  <si>
    <r>
      <t xml:space="preserve">Bonos de titulización tramo </t>
    </r>
    <r>
      <rPr>
        <i/>
        <sz val="8"/>
        <color theme="1" tint="0.249977111117893"/>
        <rFont val="Segoe UI Symbol"/>
        <family val="2"/>
      </rPr>
      <t>mezzanine</t>
    </r>
  </si>
  <si>
    <r>
      <rPr>
        <sz val="8"/>
        <color rgb="FFFFFFFF"/>
        <rFont val="Segoe UI Symbol"/>
        <family val="2"/>
      </rPr>
      <t>Exposición</t>
    </r>
  </si>
  <si>
    <r>
      <rPr>
        <sz val="8"/>
        <color rgb="FFFFFFFF"/>
        <rFont val="Segoe UI Symbol"/>
        <family val="2"/>
      </rPr>
      <t>% sobre total</t>
    </r>
  </si>
  <si>
    <t>Tabla 5.66. Posiciones de titulización por tipo de exposición</t>
  </si>
  <si>
    <t>Tabla 5.68. Distribución por tipo de activos titulizados</t>
  </si>
  <si>
    <r>
      <rPr>
        <sz val="8"/>
        <color rgb="FF404040"/>
        <rFont val="Segoe UI Symbol"/>
        <family val="2"/>
      </rPr>
      <t>Hipotecas residenciales</t>
    </r>
  </si>
  <si>
    <r>
      <rPr>
        <sz val="8"/>
        <color rgb="FF404040"/>
        <rFont val="Segoe UI Symbol"/>
        <family val="2"/>
      </rPr>
      <t>Hipotecas comerciales</t>
    </r>
  </si>
  <si>
    <r>
      <rPr>
        <sz val="8"/>
        <color rgb="FF404040"/>
        <rFont val="Segoe UI Symbol"/>
        <family val="2"/>
      </rPr>
      <t>Tarjetas de crédito</t>
    </r>
  </si>
  <si>
    <r>
      <rPr>
        <sz val="8"/>
        <color rgb="FF404040"/>
        <rFont val="Segoe UI Symbol"/>
        <family val="2"/>
      </rPr>
      <t>Leasing</t>
    </r>
  </si>
  <si>
    <r>
      <rPr>
        <sz val="8"/>
        <color rgb="FF404040"/>
        <rFont val="Segoe UI Symbol"/>
        <family val="2"/>
      </rPr>
      <t>Préstamos al consumo</t>
    </r>
  </si>
  <si>
    <r>
      <rPr>
        <sz val="8"/>
        <color rgb="FF404040"/>
        <rFont val="Segoe UI Symbol"/>
        <family val="2"/>
      </rPr>
      <t>Derechos de cobro</t>
    </r>
  </si>
  <si>
    <r>
      <rPr>
        <sz val="8"/>
        <color rgb="FF404040"/>
        <rFont val="Segoe UI Symbol"/>
        <family val="2"/>
      </rPr>
      <t>Otros activos</t>
    </r>
  </si>
  <si>
    <r>
      <rPr>
        <sz val="8"/>
        <color rgb="FFFFFFFF"/>
        <rFont val="Segoe UI Symbol"/>
        <family val="2"/>
      </rPr>
      <t>Posición retenida en exposiciones de titulización originadas</t>
    </r>
  </si>
  <si>
    <r>
      <t>Saldo vivo titulizado</t>
    </r>
    <r>
      <rPr>
        <vertAlign val="superscript"/>
        <sz val="8"/>
        <color rgb="FFFFFFFF"/>
        <rFont val="Segoe UI Symbol"/>
        <family val="2"/>
      </rPr>
      <t>(*)</t>
    </r>
    <r>
      <rPr>
        <sz val="8"/>
        <color rgb="FFFFFFFF"/>
        <rFont val="Segoe UI Symbol"/>
        <family val="2"/>
      </rPr>
      <t xml:space="preserve"> total</t>
    </r>
  </si>
  <si>
    <r>
      <t>Saldo vivo titulizado</t>
    </r>
    <r>
      <rPr>
        <vertAlign val="superscript"/>
        <sz val="8"/>
        <color rgb="FFFFFFFF"/>
        <rFont val="Segoe UI Symbol"/>
        <family val="2"/>
      </rPr>
      <t>(*)</t>
    </r>
    <r>
      <rPr>
        <sz val="8"/>
        <color rgb="FFFFFFFF"/>
        <rFont val="Segoe UI Symbol"/>
        <family val="2"/>
      </rPr>
      <t xml:space="preserve"> en titulizaciones tradicionales</t>
    </r>
  </si>
  <si>
    <r>
      <t>Saldo vivo titulizado</t>
    </r>
    <r>
      <rPr>
        <vertAlign val="superscript"/>
        <sz val="8"/>
        <color rgb="FFFFFFFF"/>
        <rFont val="Segoe UI Symbol"/>
        <family val="2"/>
      </rPr>
      <t>(*)</t>
    </r>
    <r>
      <rPr>
        <sz val="8"/>
        <color rgb="FFFFFFFF"/>
        <rFont val="Segoe UI Symbol"/>
        <family val="2"/>
      </rPr>
      <t xml:space="preserve"> en titulizaciones sintéticas</t>
    </r>
  </si>
  <si>
    <r>
      <rPr>
        <sz val="8"/>
        <color rgb="FFFFFFFF"/>
        <rFont val="Segoe UI Symbol"/>
        <family val="2"/>
      </rPr>
      <t>Del que: saldo vivo operaciones deterioradas y en mora</t>
    </r>
  </si>
  <si>
    <r>
      <rPr>
        <sz val="8"/>
        <color rgb="FFFFFFFF"/>
        <rFont val="Segoe UI Symbol"/>
        <family val="2"/>
      </rPr>
      <t>Pérdidas por deterioro efectivas</t>
    </r>
  </si>
  <si>
    <t>Requerimientos de capital</t>
  </si>
  <si>
    <t>CaixaBank no tiene cartera de financiación especializada por metodología IRB.</t>
  </si>
  <si>
    <t>Otras exposiciones de renta variable</t>
  </si>
  <si>
    <t>Exposiciones de renta variable negociada en mercados organizados</t>
  </si>
  <si>
    <t>Exposiciones de renta variable privada</t>
  </si>
  <si>
    <t>Importe de la exposición</t>
  </si>
  <si>
    <t>Ponderación del riesgo</t>
  </si>
  <si>
    <t>Importe fuera de balance</t>
  </si>
  <si>
    <t>Categorías</t>
  </si>
  <si>
    <t>Renta variable según el método simple de ponderación de riesgo</t>
  </si>
  <si>
    <t>Inversiones financieras significativas</t>
  </si>
  <si>
    <t>Método VaR</t>
  </si>
  <si>
    <t>Método simple</t>
  </si>
  <si>
    <t>(*) Se utiliza LGD del 90%</t>
  </si>
  <si>
    <t xml:space="preserve"> - </t>
  </si>
  <si>
    <r>
      <t>Método PD/LGD</t>
    </r>
    <r>
      <rPr>
        <vertAlign val="superscript"/>
        <sz val="8"/>
        <color rgb="FF404040"/>
        <rFont val="Segoe UI Symbol"/>
        <family val="2"/>
      </rPr>
      <t>(*)</t>
    </r>
  </si>
  <si>
    <r>
      <rPr>
        <sz val="8"/>
        <color rgb="FFFFFFFF"/>
        <rFont val="Segoe UI Symbol"/>
        <family val="2"/>
      </rPr>
      <t>Capital_x000D_
(8</t>
    </r>
    <r>
      <rPr>
        <sz val="8"/>
        <color theme="0"/>
        <rFont val="Segoe UI Symbol"/>
        <family val="2"/>
      </rPr>
      <t>%)</t>
    </r>
  </si>
  <si>
    <r>
      <rPr>
        <sz val="8"/>
        <color rgb="FFFFFFFF"/>
        <rFont val="Segoe UI Symbol"/>
        <family val="2"/>
      </rPr>
      <t>% sobre_x000D_ tot</t>
    </r>
    <r>
      <rPr>
        <sz val="8"/>
        <color theme="0"/>
        <rFont val="Segoe UI Symbol"/>
        <family val="2"/>
      </rPr>
      <t>al</t>
    </r>
  </si>
  <si>
    <r>
      <rPr>
        <sz val="8"/>
        <color rgb="FFFFFFFF"/>
        <rFont val="Segoe UI Symbol"/>
        <family val="2"/>
      </rPr>
      <t>% sobre 
tot</t>
    </r>
    <r>
      <rPr>
        <sz val="8"/>
        <color theme="0"/>
        <rFont val="Segoe UI Symbol"/>
        <family val="2"/>
      </rPr>
      <t>al</t>
    </r>
  </si>
  <si>
    <t xml:space="preserve">(*) El valor en libros de estos activos equivale a su valor razonable. </t>
  </si>
  <si>
    <t xml:space="preserve">Total Valor en libros </t>
  </si>
  <si>
    <t>PD Media</t>
  </si>
  <si>
    <t xml:space="preserve">(1) El valor en libros de estos activos equivale a su valor razonable. </t>
  </si>
  <si>
    <t xml:space="preserve">Total Valor razonable </t>
  </si>
  <si>
    <t>No cotizadas</t>
  </si>
  <si>
    <t>Cotizadas</t>
  </si>
  <si>
    <t>Participaciones</t>
  </si>
  <si>
    <t>(2)Incluye los ajustes atribuidos al Grupo.</t>
  </si>
  <si>
    <t>(1) Antes de impuestos</t>
  </si>
  <si>
    <t>Pasivos/Activos                       fiscales diferidos</t>
  </si>
  <si>
    <t>Importes  transferidos a  Reservas</t>
  </si>
  <si>
    <t>(*) Se incluye también en este item las exposición de los “Activos financieros obligatoriamente a valor razonable con cambios en resultados”.</t>
  </si>
  <si>
    <t>Método PD/LGD</t>
  </si>
  <si>
    <t xml:space="preserve">Método Simple </t>
  </si>
  <si>
    <t xml:space="preserve">Participaciones no cotizadas </t>
  </si>
  <si>
    <t xml:space="preserve">Participaciones cotizadas </t>
  </si>
  <si>
    <t>Participaciones (dependientes, multigrupo y asociadas)</t>
  </si>
  <si>
    <t>Acciones de sociedades no cotizadas</t>
  </si>
  <si>
    <t>Acciones de sociedades cotizadas</t>
  </si>
  <si>
    <t>Tabla 5.69. Exposición de la cartera de participaciones accionariales</t>
  </si>
  <si>
    <r>
      <t>Activos financieros a valor razonable con cambios en otro resultado global</t>
    </r>
    <r>
      <rPr>
        <b/>
        <vertAlign val="superscript"/>
        <sz val="8"/>
        <color theme="0"/>
        <rFont val="Segoe UI Symbol"/>
        <family val="2"/>
      </rPr>
      <t>(1)</t>
    </r>
  </si>
  <si>
    <r>
      <rPr>
        <sz val="8"/>
        <color rgb="FF404040"/>
        <rFont val="Segoe UI Symbol"/>
        <family val="2"/>
      </rPr>
      <t>Acciones de sociedades cotizadas</t>
    </r>
  </si>
  <si>
    <r>
      <rPr>
        <sz val="8"/>
        <color rgb="FF404040"/>
        <rFont val="Segoe UI Symbol"/>
        <family val="2"/>
      </rPr>
      <t>Acciones de sociedades no cotizadas</t>
    </r>
  </si>
  <si>
    <t>Tabla 5.71. Valor razonable de las participaciones e instrumentos de capital no incluidos en la cartera de negociación</t>
  </si>
  <si>
    <t>Tabla 5.70. Valor en libros de las participaciones e instrumentos de capital no incluidos en la cartera de negociación</t>
  </si>
  <si>
    <r>
      <t>Activos financieros a valor razonable con cambios en otro resultado global</t>
    </r>
    <r>
      <rPr>
        <b/>
        <vertAlign val="superscript"/>
        <sz val="8"/>
        <color theme="0"/>
        <rFont val="Segoe UI Symbol"/>
        <family val="2"/>
      </rPr>
      <t>(*)</t>
    </r>
  </si>
  <si>
    <r>
      <rPr>
        <b/>
        <sz val="8"/>
        <color theme="0"/>
        <rFont val="Segoe UI Symbol"/>
        <family val="2"/>
      </rPr>
      <t>Participaciones</t>
    </r>
  </si>
  <si>
    <r>
      <rPr>
        <sz val="8"/>
        <color rgb="FF404040"/>
        <rFont val="Segoe UI Symbol"/>
        <family val="2"/>
      </rPr>
      <t>Cotizadas</t>
    </r>
  </si>
  <si>
    <r>
      <rPr>
        <sz val="8"/>
        <color rgb="FF404040"/>
        <rFont val="Segoe UI Symbol"/>
        <family val="2"/>
      </rPr>
      <t>No cotizadas</t>
    </r>
  </si>
  <si>
    <r>
      <t>Activos financieros a valor razonable con cambios en otro resultado global</t>
    </r>
    <r>
      <rPr>
        <b/>
        <vertAlign val="superscript"/>
        <sz val="8"/>
        <color theme="0"/>
        <rFont val="Segoe UI Symbol"/>
        <family val="2"/>
      </rPr>
      <t>(*)</t>
    </r>
    <r>
      <rPr>
        <b/>
        <sz val="8"/>
        <color theme="0"/>
        <rFont val="Segoe UI Symbol"/>
        <family val="2"/>
      </rPr>
      <t xml:space="preserve"> </t>
    </r>
  </si>
  <si>
    <r>
      <rPr>
        <sz val="8"/>
        <color rgb="FFFFFFFF"/>
        <rFont val="Segoe UI Symbol"/>
        <family val="2"/>
      </rPr>
      <t>Exposiciones</t>
    </r>
  </si>
  <si>
    <r>
      <rPr>
        <sz val="8"/>
        <color rgb="FFFFFFFF"/>
        <rFont val="Segoe UI Symbol"/>
        <family val="2"/>
      </rPr>
      <t xml:space="preserve">Tramo </t>
    </r>
    <r>
      <rPr>
        <sz val="8"/>
        <color theme="0"/>
        <rFont val="Segoe UI Symbol"/>
        <family val="2"/>
      </rPr>
      <t>PD</t>
    </r>
  </si>
  <si>
    <r>
      <rPr>
        <sz val="8"/>
        <color rgb="FFFFFFFF"/>
        <rFont val="Segoe UI Symbol"/>
        <family val="2"/>
      </rPr>
      <t>Densidad APR</t>
    </r>
  </si>
  <si>
    <r>
      <rPr>
        <sz val="8"/>
        <color rgb="FFFFFFFF"/>
        <rFont val="Segoe UI Symbol"/>
        <family val="2"/>
      </rPr>
      <t>Capital 
(8%</t>
    </r>
    <r>
      <rPr>
        <sz val="8"/>
        <color theme="0"/>
        <rFont val="Segoe UI Symbol"/>
        <family val="2"/>
      </rPr>
      <t>)</t>
    </r>
  </si>
  <si>
    <r>
      <t>Plusvalías y minusvalías por valoración</t>
    </r>
    <r>
      <rPr>
        <vertAlign val="superscript"/>
        <sz val="8"/>
        <color theme="0"/>
        <rFont val="Segoe UI Symbol"/>
        <family val="2"/>
      </rPr>
      <t>(1)</t>
    </r>
  </si>
  <si>
    <t>APR al cierre del año anterior</t>
  </si>
  <si>
    <t>Ajuste regulatorio</t>
  </si>
  <si>
    <t>APR al cierre del año anterior (final del día)</t>
  </si>
  <si>
    <t>Variación de los niveles de riesgo</t>
  </si>
  <si>
    <t>Actualizaciones/variaciones en el modelo</t>
  </si>
  <si>
    <t>Adquisiciones y enajenaciones</t>
  </si>
  <si>
    <t>APR al cierre del periodo de referencia (final del día)</t>
  </si>
  <si>
    <t>APR al cierre del periodo de referencia</t>
  </si>
  <si>
    <t>Tabla 7.4. EU MR2-B - Estado de flujos de APR</t>
  </si>
  <si>
    <t>(*) Criterios establecidos para la elaboración de la ratio LCR (liquidity coverage ratio).</t>
  </si>
  <si>
    <t>Valor de Mercado</t>
  </si>
  <si>
    <t>Tabla 10.1. Activos líquidos (HQLA´s)</t>
  </si>
  <si>
    <t>Entradas de efectivo (b)</t>
  </si>
  <si>
    <t>Salidas de efectivo (a)</t>
  </si>
  <si>
    <t>Salidas de efectivo netas totales (denominador) (a-b)</t>
  </si>
  <si>
    <t>Tabla 10.2. Ratio LCR (Coeficiente de cobertura de liquidez)</t>
  </si>
  <si>
    <t xml:space="preserve">    de los cuales: inversión crediticia</t>
  </si>
  <si>
    <t xml:space="preserve">    de los cuales: emitidos por sociedades financieras</t>
  </si>
  <si>
    <t xml:space="preserve">    de los cuales: bonos de titulización de activos</t>
  </si>
  <si>
    <t xml:space="preserve">Mediana de 2020 calculados sobre datos trimestrales </t>
  </si>
  <si>
    <t>Tabla 10.4. Activos que garantizan operaciones de financiación y activos libres de carga</t>
  </si>
  <si>
    <t>Total de activos, colateral recibido y valores representativos de deuda propios emitidos</t>
  </si>
  <si>
    <t>Bonos garantizados y bonos de titulización de activos propios emitidos y aún no pignorados</t>
  </si>
  <si>
    <t>Tabla 10.5. Activos recibidos que garantizan operaciones de financiación y activos libres de carga</t>
  </si>
  <si>
    <t>(*) Mediana calculada sobre datos trimestrales.</t>
  </si>
  <si>
    <t xml:space="preserve">Ratio activos colateralizados </t>
  </si>
  <si>
    <t>Inversión crediticia</t>
  </si>
  <si>
    <t xml:space="preserve">Valores representativos de deuda </t>
  </si>
  <si>
    <t>Instrumentos de capital</t>
  </si>
  <si>
    <t>Total activos + total activos recibidos</t>
  </si>
  <si>
    <t xml:space="preserve">Activos y colateral recibido comprometido  </t>
  </si>
  <si>
    <t>Tabla 10.6. Ratio de activos colaterizados valores mediana</t>
  </si>
  <si>
    <t>Tabla 10.7. Ratio de activos colateralizados</t>
  </si>
  <si>
    <t>(1) Mediana de 2020 calculada sobre datos trimestrales. Se calcula la mediana sobre todos los componentes de la tabla.</t>
  </si>
  <si>
    <t>Otras fuentes de colateral</t>
  </si>
  <si>
    <t>Emisiones</t>
  </si>
  <si>
    <t>Depósitos</t>
  </si>
  <si>
    <t>Derivados</t>
  </si>
  <si>
    <t>Importe en libros de pasivos financieros seleccionados</t>
  </si>
  <si>
    <t>Pasivos correspondientes, pasivos contingentes o valores prestados</t>
  </si>
  <si>
    <t>Tabla 10.8. Pasivos garantizados mediana de valores trimestrales</t>
  </si>
  <si>
    <r>
      <rPr>
        <sz val="8"/>
        <color rgb="FF595959"/>
        <rFont val="Segoe UI Symbol"/>
        <family val="2"/>
      </rPr>
      <t>Activo Level 2A</t>
    </r>
  </si>
  <si>
    <r>
      <rPr>
        <sz val="8"/>
        <color rgb="FF595959"/>
        <rFont val="Segoe UI Symbol"/>
        <family val="2"/>
      </rPr>
      <t>Activo Level 2B</t>
    </r>
  </si>
  <si>
    <r>
      <t>Total</t>
    </r>
    <r>
      <rPr>
        <b/>
        <vertAlign val="superscript"/>
        <sz val="8"/>
        <color rgb="FF404040"/>
        <rFont val="Segoe UI Symbol"/>
        <family val="2"/>
      </rPr>
      <t xml:space="preserve"> (*)</t>
    </r>
  </si>
  <si>
    <r>
      <rPr>
        <sz val="8"/>
        <color rgb="FFFFFFFF"/>
        <rFont val="Segoe UI Symbol"/>
        <family val="2"/>
      </rPr>
      <t>Importe ponderado aplicable</t>
    </r>
  </si>
  <si>
    <r>
      <rPr>
        <sz val="8"/>
        <color rgb="FFFFFFFF"/>
        <rFont val="Segoe UI Symbol"/>
        <family val="2"/>
      </rPr>
      <t>Valor de Mercado</t>
    </r>
  </si>
  <si>
    <t>Activo Level 1</t>
  </si>
  <si>
    <r>
      <rPr>
        <sz val="7"/>
        <color rgb="FF595959"/>
        <rFont val="Segoe UI Symbol"/>
        <family val="2"/>
      </rPr>
      <t>Importes en millones de euros</t>
    </r>
  </si>
  <si>
    <r>
      <rPr>
        <sz val="8"/>
        <color rgb="FF595959"/>
        <rFont val="Segoe UI Symbol"/>
        <family val="2"/>
      </rPr>
      <t>Activos líquidos de alta calidad (numerador)</t>
    </r>
  </si>
  <si>
    <r>
      <t xml:space="preserve">Ratio LCR (coeficiente de cobertura de liquidez) </t>
    </r>
    <r>
      <rPr>
        <b/>
        <vertAlign val="superscript"/>
        <sz val="8"/>
        <color theme="0"/>
        <rFont val="Segoe UI Symbol"/>
        <family val="2"/>
      </rPr>
      <t>(*)</t>
    </r>
  </si>
  <si>
    <r>
      <t>(*) Según el Reglamento Delegado (UE) 2015/61 de la Comisión, de 10 de octubre de 2014 (y su modificación en el Reglamento Delegado (UE) 2018/1620 de julio de 2018), por el que se completa el Reglamento (UE) n</t>
    </r>
    <r>
      <rPr>
        <vertAlign val="superscript"/>
        <sz val="7"/>
        <color theme="1"/>
        <rFont val="Segoe UI Symbol"/>
        <family val="2"/>
      </rPr>
      <t>o</t>
    </r>
    <r>
      <rPr>
        <sz val="7"/>
        <color theme="1"/>
        <rFont val="Segoe UI Symbol"/>
        <family val="2"/>
      </rPr>
      <t xml:space="preserve"> 575/2013 del Parlamento Europeo y del Consejo en lo que atañe al requisito de cobertura de liquidez aplicable a las entidades de crédito. </t>
    </r>
  </si>
  <si>
    <r>
      <rPr>
        <sz val="7"/>
        <color rgb="FFFFFFFF"/>
        <rFont val="Segoe UI Symbol"/>
        <family val="2"/>
      </rPr>
      <t>De los cuales EHQLA y HQLA hipotéticamente admisibles</t>
    </r>
  </si>
  <si>
    <r>
      <rPr>
        <sz val="7"/>
        <color rgb="FFFFFFFF"/>
        <rFont val="Segoe UI Symbol"/>
        <family val="2"/>
      </rPr>
      <t>De los cuales EHQLA y HQLA</t>
    </r>
  </si>
  <si>
    <r>
      <rPr>
        <sz val="8"/>
        <color rgb="FF595959"/>
        <rFont val="Segoe UI Symbol"/>
        <family val="2"/>
      </rPr>
      <t>Instrumentos de patrimonio</t>
    </r>
  </si>
  <si>
    <r>
      <rPr>
        <sz val="8"/>
        <color rgb="FF595959"/>
        <rFont val="Segoe UI Symbol"/>
        <family val="2"/>
      </rPr>
      <t>Valores representativos de deuda</t>
    </r>
  </si>
  <si>
    <r>
      <rPr>
        <sz val="8"/>
        <color rgb="FF595959"/>
        <rFont val="Segoe UI Symbol"/>
        <family val="2"/>
      </rPr>
      <t xml:space="preserve">    de los cuales: bonos garantizados</t>
    </r>
  </si>
  <si>
    <r>
      <rPr>
        <sz val="8"/>
        <color rgb="FF595959"/>
        <rFont val="Segoe UI Symbol"/>
        <family val="2"/>
      </rPr>
      <t xml:space="preserve">    de los cuales: emitidos por Administraciones Pública</t>
    </r>
  </si>
  <si>
    <r>
      <rPr>
        <sz val="8"/>
        <color rgb="FF595959"/>
        <rFont val="Segoe UI Symbol"/>
        <family val="2"/>
      </rPr>
      <t xml:space="preserve">    de los cuales: emitidos por sociedades no financieras</t>
    </r>
  </si>
  <si>
    <r>
      <rPr>
        <sz val="8"/>
        <color rgb="FFFFFFFF"/>
        <rFont val="Segoe UI Symbol"/>
        <family val="2"/>
      </rPr>
      <t>Importe en libros de los activos con cargas</t>
    </r>
  </si>
  <si>
    <r>
      <rPr>
        <sz val="8"/>
        <color rgb="FFFFFFFF"/>
        <rFont val="Segoe UI Symbol"/>
        <family val="2"/>
      </rPr>
      <t>Valor razonable de los activos con cargas</t>
    </r>
  </si>
  <si>
    <r>
      <rPr>
        <sz val="8"/>
        <color rgb="FFFFFFFF"/>
        <rFont val="Segoe UI Symbol"/>
        <family val="2"/>
      </rPr>
      <t>Importe en libros de los activos sin cargas</t>
    </r>
  </si>
  <si>
    <r>
      <rPr>
        <sz val="8"/>
        <color rgb="FFFFFFFF"/>
        <rFont val="Segoe UI Symbol"/>
        <family val="2"/>
      </rPr>
      <t>Valor razonable de los activos sin cargas</t>
    </r>
  </si>
  <si>
    <r>
      <rPr>
        <sz val="7"/>
        <color rgb="FFFFFFFF"/>
        <rFont val="Segoe UI Symbol"/>
        <family val="2"/>
      </rPr>
      <t>de los cuales EHQLA y HQLA hipotéticamente admisbles</t>
    </r>
  </si>
  <si>
    <r>
      <rPr>
        <sz val="7"/>
        <color rgb="FFFFFFFF"/>
        <rFont val="Segoe UI Symbol"/>
        <family val="2"/>
      </rPr>
      <t>de los cuales EHQLA y HQLA</t>
    </r>
  </si>
  <si>
    <r>
      <rPr>
        <b/>
        <sz val="8"/>
        <color rgb="FF404040"/>
        <rFont val="Segoe UI Symbol"/>
        <family val="2"/>
      </rPr>
      <t>Colateral recibido</t>
    </r>
  </si>
  <si>
    <r>
      <rPr>
        <sz val="8"/>
        <color rgb="FF595959"/>
        <rFont val="Segoe UI Symbol"/>
        <family val="2"/>
      </rPr>
      <t>Préstamos a la vista</t>
    </r>
  </si>
  <si>
    <r>
      <rPr>
        <sz val="8"/>
        <color rgb="FF595959"/>
        <rFont val="Segoe UI Symbol"/>
        <family val="2"/>
      </rPr>
      <t xml:space="preserve">    de los cuales: bonos de titulización de activos</t>
    </r>
  </si>
  <si>
    <r>
      <rPr>
        <sz val="8"/>
        <color rgb="FF595959"/>
        <rFont val="Segoe UI Symbol"/>
        <family val="2"/>
      </rPr>
      <t xml:space="preserve">    de los cuales: emitidos por Administraciones Públicas</t>
    </r>
  </si>
  <si>
    <r>
      <rPr>
        <sz val="8"/>
        <color rgb="FF595959"/>
        <rFont val="Segoe UI Symbol"/>
        <family val="2"/>
      </rPr>
      <t xml:space="preserve">    de los cuales: emitidos por sociedades financiera</t>
    </r>
  </si>
  <si>
    <r>
      <rPr>
        <sz val="8"/>
        <color rgb="FF595959"/>
        <rFont val="Segoe UI Symbol"/>
        <family val="2"/>
      </rPr>
      <t xml:space="preserve">    de los cuales: emitidos por sociedades no financiera</t>
    </r>
  </si>
  <si>
    <r>
      <rPr>
        <sz val="8"/>
        <color rgb="FF595959"/>
        <rFont val="Segoe UI Symbol"/>
        <family val="2"/>
      </rPr>
      <t>Otras garantías recibidas</t>
    </r>
  </si>
  <si>
    <r>
      <rPr>
        <b/>
        <sz val="8"/>
        <color rgb="FF595959"/>
        <rFont val="Segoe UI Symbol"/>
        <family val="2"/>
      </rPr>
      <t>Valores representativos de deuda propios emitidos distintos de bonos garantizados o bonos de titulización de activos propios</t>
    </r>
  </si>
  <si>
    <r>
      <rPr>
        <sz val="8"/>
        <color rgb="FFFFFFFF"/>
        <rFont val="Segoe UI Symbol"/>
        <family val="2"/>
      </rPr>
      <t>Valor razonable de las garantías recibidas o de los valores representativos de deuda propios emitidos con cargas</t>
    </r>
  </si>
  <si>
    <r>
      <rPr>
        <sz val="8"/>
        <color rgb="FFFFFFFF"/>
        <rFont val="Segoe UI Symbol"/>
        <family val="2"/>
      </rPr>
      <t>Sin cargas</t>
    </r>
  </si>
  <si>
    <r>
      <rPr>
        <sz val="8"/>
        <color rgb="FFFFFFFF"/>
        <rFont val="Segoe UI Symbol"/>
        <family val="2"/>
      </rPr>
      <t>Valor razonable de las garantías recibidas o de los valores representativos de deuda propios o emitidos disponibles para cargas</t>
    </r>
  </si>
  <si>
    <r>
      <rPr>
        <sz val="8"/>
        <color rgb="FFFFFFFF"/>
        <rFont val="Segoe UI Symbol"/>
        <family val="2"/>
      </rPr>
      <t xml:space="preserve">Mediana </t>
    </r>
    <r>
      <rPr>
        <vertAlign val="superscript"/>
        <sz val="8"/>
        <color rgb="FFFFFFFF"/>
        <rFont val="Segoe UI Symbol"/>
        <family val="2"/>
      </rPr>
      <t>(*)</t>
    </r>
  </si>
  <si>
    <r>
      <rPr>
        <b/>
        <sz val="8"/>
        <color rgb="FF404040"/>
        <rFont val="Segoe UI Symbol"/>
        <family val="2"/>
      </rPr>
      <t xml:space="preserve">Activos y colateral recibido comprometido  </t>
    </r>
  </si>
  <si>
    <r>
      <rPr>
        <sz val="8"/>
        <color rgb="FF404040"/>
        <rFont val="Segoe UI Symbol"/>
        <family val="2"/>
      </rPr>
      <t>Instrumentos de capital</t>
    </r>
  </si>
  <si>
    <r>
      <rPr>
        <sz val="8"/>
        <color rgb="FF404040"/>
        <rFont val="Segoe UI Symbol"/>
        <family val="2"/>
      </rPr>
      <t xml:space="preserve">Valores representativos de deuda </t>
    </r>
  </si>
  <si>
    <r>
      <rPr>
        <sz val="8"/>
        <color rgb="FF404040"/>
        <rFont val="Segoe UI Symbol"/>
        <family val="2"/>
      </rPr>
      <t>Inversión crediticia</t>
    </r>
  </si>
  <si>
    <r>
      <rPr>
        <b/>
        <sz val="8"/>
        <color rgb="FF404040"/>
        <rFont val="Segoe UI Symbol"/>
        <family val="2"/>
      </rPr>
      <t>Total activos + total activos recibidos</t>
    </r>
  </si>
  <si>
    <r>
      <t xml:space="preserve">Valores calculados por mediana </t>
    </r>
    <r>
      <rPr>
        <vertAlign val="superscript"/>
        <sz val="8"/>
        <color rgb="FFFFFFFF"/>
        <rFont val="Segoe UI Symbol"/>
        <family val="2"/>
      </rPr>
      <t>(1)</t>
    </r>
  </si>
  <si>
    <r>
      <rPr>
        <sz val="8"/>
        <color rgb="FFFFFFFF"/>
        <rFont val="Segoe UI Symbol"/>
        <family val="2"/>
      </rPr>
      <t>Activos, garantías reales recibidas y valores representativos de deuda propios emitidos distintos de bonos garantizados y de bonos de titulización de activos con cargas</t>
    </r>
    <r>
      <rPr>
        <vertAlign val="superscript"/>
        <sz val="8"/>
        <color rgb="FFFFFFFF"/>
        <rFont val="Segoe UI Symbol"/>
        <family val="2"/>
      </rPr>
      <t xml:space="preserve"> </t>
    </r>
  </si>
  <si>
    <t>Capital Tier 1</t>
  </si>
  <si>
    <t>ΔNII</t>
  </si>
  <si>
    <t>ΔEVE</t>
  </si>
  <si>
    <t>*El concepto “Maximum” expresa pérdida máxima.</t>
  </si>
  <si>
    <t>31.12.2019</t>
  </si>
  <si>
    <t>31.12.2020</t>
  </si>
  <si>
    <t>Periodo</t>
  </si>
  <si>
    <t>Maximum*</t>
  </si>
  <si>
    <t>Short rate down (SOT)</t>
  </si>
  <si>
    <t>Short rate up</t>
  </si>
  <si>
    <t>Flattener (SOT)</t>
  </si>
  <si>
    <t>Steepener (SOT)</t>
  </si>
  <si>
    <t>Parallel down  (SOT)</t>
  </si>
  <si>
    <t>Parallel Up</t>
  </si>
  <si>
    <t>Sensibilidad Margen Intereses 12 meses</t>
  </si>
  <si>
    <t>Sensibilidad Valor Económico</t>
  </si>
  <si>
    <t>Tabla 11.1. Tabla B</t>
  </si>
  <si>
    <t>Banca Comercial</t>
  </si>
  <si>
    <t>Total 2020</t>
  </si>
  <si>
    <t>Áreas de control independientes</t>
  </si>
  <si>
    <t>Funciones independientes de control</t>
  </si>
  <si>
    <t>Miembros del Comité de Dirección y áreas de Servicios Centrales</t>
  </si>
  <si>
    <t>Funciones Corporativas</t>
  </si>
  <si>
    <t>Gestión de Activos</t>
  </si>
  <si>
    <t>Banca de Particulares, Banca Privada
 y Personal, Banca de Empresas, y
 Banca Transaccional.</t>
  </si>
  <si>
    <t>Mercado de capitales y Tesorería, 
Markets, ALM y Corporate and
 Institucional Banking</t>
  </si>
  <si>
    <t>Banca de Inversión</t>
  </si>
  <si>
    <t>Miembros del Consejo de Administración en su función de dirección</t>
  </si>
  <si>
    <t>Miembros del Consejo de Administración en su función supervisora</t>
  </si>
  <si>
    <t>Consejeros No ejecutivos</t>
  </si>
  <si>
    <t>Componentes Fijos 2020</t>
  </si>
  <si>
    <t>Nº de
beneficiarios</t>
  </si>
  <si>
    <t>Descripción del tipo de negocios</t>
  </si>
  <si>
    <t>Ámbitos de actividad</t>
  </si>
  <si>
    <t>Importes en miles de euros</t>
  </si>
  <si>
    <t>No atribuida</t>
  </si>
  <si>
    <t>Atribuida</t>
  </si>
  <si>
    <r>
      <rPr>
        <vertAlign val="superscript"/>
        <sz val="7"/>
        <color theme="1" tint="0.34998626667073579"/>
        <rFont val="Segoe UI Symbol"/>
        <family val="2"/>
      </rPr>
      <t xml:space="preserve">4 </t>
    </r>
    <r>
      <rPr>
        <sz val="7"/>
        <color theme="1" tint="0.34998626667073579"/>
        <rFont val="Segoe UI Symbol"/>
        <family val="2"/>
      </rPr>
      <t>Se incluye el Incentivo a Largo Plazo en euros que perciben miembros del Colectivo Identificado de CaixaBank por su participación en empresas del grupo fuera del perímetro prudencial.</t>
    </r>
  </si>
  <si>
    <r>
      <rPr>
        <vertAlign val="superscript"/>
        <sz val="7"/>
        <color theme="1" tint="0.34998626667073579"/>
        <rFont val="Segoe UI Symbol"/>
        <family val="2"/>
      </rPr>
      <t>3</t>
    </r>
    <r>
      <rPr>
        <sz val="7"/>
        <color theme="1" tint="0.34998626667073579"/>
        <rFont val="Segoe UI Symbol"/>
        <family val="2"/>
      </rPr>
      <t>Se incluye la retribución variable diferida de ejercicios anteriores y pagada en febrero 2021 (1 tercio o 1 quinto bonus 2017, 1 tercio o 1 quinto bonus 2018 y 1 tercio o 1 quinto bonus 2019)</t>
    </r>
  </si>
  <si>
    <r>
      <rPr>
        <vertAlign val="superscript"/>
        <sz val="7"/>
        <color theme="1" tint="0.34998626667073579"/>
        <rFont val="Segoe UI Symbol"/>
        <family val="2"/>
      </rPr>
      <t>2</t>
    </r>
    <r>
      <rPr>
        <sz val="7"/>
        <color theme="1" tint="0.34998626667073579"/>
        <rFont val="Segoe UI Symbol"/>
        <family val="2"/>
      </rPr>
      <t>Se incluye la retribución variable diferida de ejercicios anteriores pendiente de pago a 31/12/2020 (2 quintos bonus 2017, 1 tercio o 3 quintos bonus 2018, 2 tercios o 4 quintos bonus 2019  y la parte diferida del bonus 2020)</t>
    </r>
  </si>
  <si>
    <t>1La retribución variable contemplada en Consejeros No Ejecutivos fue devengada en el desarrollo de funciones ejecutivas anteriores.</t>
  </si>
  <si>
    <t>Importe total de las aportaciones a beneficios discrecionales de pensión en el ejercicio</t>
  </si>
  <si>
    <t>Número de Beneficiarios de aportaciones a beneficios discrecionales de pensión</t>
  </si>
  <si>
    <t>Número de Beneficiarios sistemas de Incentivos a Largo Plazo</t>
  </si>
  <si>
    <t>Importe máximo de este tipo de pagos abonado a una sola persona</t>
  </si>
  <si>
    <t>Período medio de permanencia</t>
  </si>
  <si>
    <t>Indemnizaciones por despido</t>
  </si>
  <si>
    <t>Número de destinatarios de indemnizaciones por despido</t>
  </si>
  <si>
    <t>Importe ajuste explícito expost por desempeño aplicado
en el año para las retribuciones devengadas en años previos</t>
  </si>
  <si>
    <t>En otros instrumentos</t>
  </si>
  <si>
    <t>En acciones o instrumentos relacionados</t>
  </si>
  <si>
    <t>En metálico</t>
  </si>
  <si>
    <t>Retribuciones diferidas pagadas en el ejercicio 2020³</t>
  </si>
  <si>
    <t>Retribución variable 2020 (bonus anual)</t>
  </si>
  <si>
    <t>Retribución fija 2020</t>
  </si>
  <si>
    <t>de los que en Funciones de Control</t>
  </si>
  <si>
    <t>de los que Altos Directivos</t>
  </si>
  <si>
    <t>Nº de beneficiarios</t>
  </si>
  <si>
    <t>Total Colectivo
Identificado</t>
  </si>
  <si>
    <t>Funciones corporativas</t>
  </si>
  <si>
    <t>Consejeros
Ejecutivos</t>
  </si>
  <si>
    <t>Remuneraciones Colectivo Identificado 2020</t>
  </si>
  <si>
    <t>Bonus 2020 diferido y no atribuido</t>
  </si>
  <si>
    <t>Bonus 2020 percibido en 2021</t>
  </si>
  <si>
    <t>Nº de personas incluidas</t>
  </si>
  <si>
    <t xml:space="preserve">Consejeros
Ejecutivos </t>
  </si>
  <si>
    <t>Consejeros
 No
Ejecutivos</t>
  </si>
  <si>
    <t>Remuneración variable 2020 del Colectivo Identificado</t>
  </si>
  <si>
    <r>
      <rPr>
        <vertAlign val="superscript"/>
        <sz val="7"/>
        <color theme="1" tint="0.34998626667073579"/>
        <rFont val="Segoe UI Symbol"/>
        <family val="2"/>
      </rPr>
      <t>1</t>
    </r>
    <r>
      <rPr>
        <sz val="7"/>
        <color theme="1" tint="0.34998626667073579"/>
        <rFont val="Segoe UI Symbol"/>
        <family val="2"/>
      </rPr>
      <t xml:space="preserve"> No incluye indemnizaciones por despido </t>
    </r>
  </si>
  <si>
    <t>de 3,5 millones de euros a 4 millones de euros</t>
  </si>
  <si>
    <t>de 3 millones de euros a 3,5 millones de euros</t>
  </si>
  <si>
    <t>de 2,5 millones de euros a 3 millones de euros</t>
  </si>
  <si>
    <t>de 2 millones de euros a 2,5 millones de euros</t>
  </si>
  <si>
    <t>de 1,5 millones de euros a 2 millones de euros</t>
  </si>
  <si>
    <t>de 1 millón de euros a 1,5 millones de euros</t>
  </si>
  <si>
    <t>Número de
beneficiarios</t>
  </si>
  <si>
    <t>Tabla 13.1. Retribuciones satisfechas al colectivo identificado (I)</t>
  </si>
  <si>
    <r>
      <t>Consejeros Ejecutivos</t>
    </r>
    <r>
      <rPr>
        <vertAlign val="superscript"/>
        <sz val="8"/>
        <color rgb="FF4D4D4D"/>
        <rFont val="Segoe UI Symbol"/>
        <family val="2"/>
      </rPr>
      <t>1</t>
    </r>
  </si>
  <si>
    <r>
      <t xml:space="preserve">Componentes Variables 2020 </t>
    </r>
    <r>
      <rPr>
        <vertAlign val="superscript"/>
        <sz val="8"/>
        <color theme="0"/>
        <rFont val="Segoe UI Symbol"/>
        <family val="2"/>
      </rPr>
      <t>(1)</t>
    </r>
  </si>
  <si>
    <r>
      <rPr>
        <vertAlign val="superscript"/>
        <sz val="7"/>
        <color theme="1" tint="0.249977111117893"/>
        <rFont val="Segoe UI Symbol"/>
        <family val="2"/>
      </rPr>
      <t>1</t>
    </r>
    <r>
      <rPr>
        <sz val="7"/>
        <color theme="1" tint="0.249977111117893"/>
        <rFont val="Segoe UI Symbol"/>
        <family val="2"/>
      </rPr>
      <t xml:space="preserve"> Los componentes variables incluyen el bonus, los incentivos y beneficios discrecionales por pensión devengados en 2020.</t>
    </r>
  </si>
  <si>
    <r>
      <rPr>
        <sz val="7"/>
        <color rgb="FF404040"/>
        <rFont val="Segoe UI Symbol"/>
        <family val="2"/>
      </rPr>
      <t>Importes en miles de euros</t>
    </r>
  </si>
  <si>
    <r>
      <t>Retribución variable diferida y pendiente de pago</t>
    </r>
    <r>
      <rPr>
        <b/>
        <vertAlign val="superscript"/>
        <sz val="10"/>
        <color theme="1" tint="0.249977111117893"/>
        <rFont val="Segoe UI Symbol"/>
        <family val="2"/>
      </rPr>
      <t>2</t>
    </r>
  </si>
  <si>
    <r>
      <t>Importe target ILP en euros prorrateado anualemente</t>
    </r>
    <r>
      <rPr>
        <vertAlign val="superscript"/>
        <sz val="10"/>
        <color rgb="FF4D4D4D"/>
        <rFont val="Segoe UI Symbol"/>
        <family val="2"/>
      </rPr>
      <t>4</t>
    </r>
  </si>
  <si>
    <r>
      <t>Consejeros
 No
Ejecutivos</t>
    </r>
    <r>
      <rPr>
        <vertAlign val="superscript"/>
        <sz val="10"/>
        <color theme="0"/>
        <rFont val="Segoe UI Symbol"/>
        <family val="2"/>
      </rPr>
      <t>1</t>
    </r>
  </si>
  <si>
    <t>Tabla 13.3. Retribuciones satisfechas al colectivo identificado (III)</t>
  </si>
  <si>
    <t>Tabla 13.2. Retribuciones satisfechas al colectivo identificado (II)</t>
  </si>
  <si>
    <t>Tabla 13.4. Retribuciones satisfechas al colectivo identificado (IV)</t>
  </si>
  <si>
    <r>
      <t>Número de personas
que perciben remuneración</t>
    </r>
    <r>
      <rPr>
        <b/>
        <vertAlign val="superscript"/>
        <sz val="10"/>
        <color theme="0"/>
        <rFont val="Segoe UI Symbol"/>
        <family val="2"/>
      </rPr>
      <t>1</t>
    </r>
  </si>
  <si>
    <t>Anexo IV. Información sobre ratio de apalancamiento.</t>
  </si>
  <si>
    <t>Anexo III. Principales características de los instrumentos de capital.</t>
  </si>
  <si>
    <t>Banca</t>
  </si>
  <si>
    <t>Erste Group Bank AG</t>
  </si>
  <si>
    <t>No signifi. (&lt;10%)</t>
  </si>
  <si>
    <t>Unicre - Instituição Financeira de Crédito, S.A.</t>
  </si>
  <si>
    <t>Factoring</t>
  </si>
  <si>
    <t>Telefónica Factoring España, S.A.</t>
  </si>
  <si>
    <t>Telefónica Factoring do Brasil, Ltda</t>
  </si>
  <si>
    <t>Sociedad de Procedimientos de Pago, S.L.</t>
  </si>
  <si>
    <t>Sistema de Tarjetas y Medios de Pago, S.A.</t>
  </si>
  <si>
    <t>Servired, Sociedad Española de Medios de Pago, S.A.</t>
  </si>
  <si>
    <t xml:space="preserve">Sercapgu, S.L.  </t>
  </si>
  <si>
    <t>Redsys Servicios de Procesamiento, S.L.</t>
  </si>
  <si>
    <t>Inversiones Alaris, S.L. en liquidación</t>
  </si>
  <si>
    <t>Inter-risco - Sociedade de Capital de Risco, S.A.</t>
  </si>
  <si>
    <t>Global Payments Moneytopay, EDE, S.L.</t>
  </si>
  <si>
    <t>Global Payments - Caixa Acquisition Corporation S.A.R.L.</t>
  </si>
  <si>
    <t>Cosec-Companhia de Seguros de Crédito, S.A.</t>
  </si>
  <si>
    <t>Companhia de Seguros Allianz Portugal, S.A.</t>
  </si>
  <si>
    <t>Comercia Global Payments, Ent. Pago, S.L.</t>
  </si>
  <si>
    <t>Oficina de representación</t>
  </si>
  <si>
    <t>CaixaBank Brasil Escritório de Representaçao Ltda</t>
  </si>
  <si>
    <t>Brilliance-Bea Auto Finance Co., L.T.D.</t>
  </si>
  <si>
    <t>BPI, Incorporated</t>
  </si>
  <si>
    <t>BIP &amp; DRIVE, S.A.</t>
  </si>
  <si>
    <t>Banco Comercial de Investimento, S.A.R.L.</t>
  </si>
  <si>
    <t>Significativa (&gt;10%)</t>
  </si>
  <si>
    <t>Directa</t>
  </si>
  <si>
    <t>NOTA: A efectos prudenciales, no se incluye Grupo Vidacaixa porque se aplica la disposición prevista en el artículo 49.1 de la CRR ("Compromiso danés") por la que el valor de la inversión, en lugar de deducirse de fondos propios, consume capital por APR.</t>
  </si>
  <si>
    <t>Emisión de tarjetas</t>
  </si>
  <si>
    <t>Entidad de pago</t>
  </si>
  <si>
    <t>Medios de pago</t>
  </si>
  <si>
    <t>Holding de participaciones</t>
  </si>
  <si>
    <t>Tenencia de Valores</t>
  </si>
  <si>
    <t>Capital riesgo</t>
  </si>
  <si>
    <t>Sistemas de pago</t>
  </si>
  <si>
    <t>Seguros de crédito</t>
  </si>
  <si>
    <t>Seguros</t>
  </si>
  <si>
    <t>Financiación de automóviles</t>
  </si>
  <si>
    <t>Medios de telepeaje</t>
  </si>
  <si>
    <t>% Participación</t>
  </si>
  <si>
    <t>Descripción de la actividad</t>
  </si>
  <si>
    <t>Denominacion social</t>
  </si>
  <si>
    <t>Participación</t>
  </si>
  <si>
    <t>X</t>
  </si>
  <si>
    <t>VidaCaixa, S.A. de Seguros y Reaseguros Sociedad Unipersonal</t>
  </si>
  <si>
    <t>Sociedad de gestión hotelera de Barcelona, S.L.</t>
  </si>
  <si>
    <t>Puerto Triana, S.A.U.</t>
  </si>
  <si>
    <t>PromoCaixa, S.A.</t>
  </si>
  <si>
    <t>Líderes de Empresa Siglo XXI, S.L.</t>
  </si>
  <si>
    <t>Inversiones Inmobiliarias Teguise Resort, S.L.</t>
  </si>
  <si>
    <t>Inversiones corporativas digitales, S.L.</t>
  </si>
  <si>
    <t>Inter Caixa, S.A.</t>
  </si>
  <si>
    <t>Grupo Aluminios de precisión, S.L.U.</t>
  </si>
  <si>
    <t>Estugest, S.A.</t>
  </si>
  <si>
    <t>El Abra Financiera Naval, S.L.</t>
  </si>
  <si>
    <t>Coia Financiera Naval, S.L.</t>
  </si>
  <si>
    <t>Cestainmob, S.L.</t>
  </si>
  <si>
    <t>CaixaBank Brasil Escritório de Representaçao Ltda. (1)</t>
  </si>
  <si>
    <t>Aris Rosen, S.A.U.</t>
  </si>
  <si>
    <t>Para el resto de sociedades  el método de consolidación a efectos prudenciales coincide con el aplicable en las cuentas anuales. Véase memoria para conocer el listado completo de empresas del Grupo.</t>
  </si>
  <si>
    <t>Seguros directos de vida, reaseguros y gestión de fondos de pensiones</t>
  </si>
  <si>
    <t>Integración global</t>
  </si>
  <si>
    <t>Operaciones con bienes inmuebles</t>
  </si>
  <si>
    <t>Promoción inmobiliaria especializada en centros comerciales</t>
  </si>
  <si>
    <t>Comercialización de productos</t>
  </si>
  <si>
    <t>Seguridad privada de bienes y personas</t>
  </si>
  <si>
    <t xml:space="preserve">Hoteles y alojamientos similares </t>
  </si>
  <si>
    <t>Servicios</t>
  </si>
  <si>
    <t>Fundición de aluminio en moldes de arena</t>
  </si>
  <si>
    <t>Actividades de gestoría y servicios</t>
  </si>
  <si>
    <t>Prestación servicios financieros y de intermediación en el sector naval</t>
  </si>
  <si>
    <t>Explotación de bienes muebles e inmuebles</t>
  </si>
  <si>
    <t>Deducida</t>
  </si>
  <si>
    <t>Puesta en equivalencia</t>
  </si>
  <si>
    <t>Consolidación proporcional</t>
  </si>
  <si>
    <t>Descripción de la entidad</t>
  </si>
  <si>
    <t>Método de consolidación prudencial</t>
  </si>
  <si>
    <t>Método de consolidación contable</t>
  </si>
  <si>
    <t>Nombre de la entidad</t>
  </si>
  <si>
    <t>Anexo V. EU LI3 - Sociedades con diferencias entre el método de consolidación prudencial y contable</t>
  </si>
  <si>
    <t>Anexo V. Participaciones sujetas a límetes regulatorios a efectos de deducción</t>
  </si>
  <si>
    <t>Participaciones sujetas a límites regulatorios a efectos de deducción</t>
  </si>
  <si>
    <t xml:space="preserve">Capital </t>
  </si>
  <si>
    <t>Tabla 5.75. Exposición por categoría de exposición y grado de deudor</t>
  </si>
  <si>
    <t>Tabla 5.74. EU CR10 - IRB (financiación especializada y renta variable)</t>
  </si>
  <si>
    <t>Tabla 5.73. Exposiciones en participaciones de capital no incluidas en la cartera de negociación</t>
  </si>
  <si>
    <t>Tabla 5.72. Cambios del valor razonable de los instrumentos de patrimonio valorados a valor razonable con cambios en otro resultado global</t>
  </si>
  <si>
    <t>Saldo    
31.12.2019</t>
  </si>
  <si>
    <r>
      <t>Saldo   
31.12.2020</t>
    </r>
    <r>
      <rPr>
        <vertAlign val="superscript"/>
        <sz val="8"/>
        <color theme="0"/>
        <rFont val="Segoe UI Symbol"/>
        <family val="2"/>
      </rPr>
      <t>(2)</t>
    </r>
  </si>
  <si>
    <t>Tabla 8.2. Riesgo operacional: líneas de negocio y coeficientes de ponderación</t>
  </si>
  <si>
    <t>Coeficiente de 
ponderación</t>
  </si>
  <si>
    <t>Tabla 8.1. Desglose APR por línea de negocio operacional</t>
  </si>
  <si>
    <r>
      <rPr>
        <sz val="8"/>
        <color rgb="FF404040"/>
        <rFont val="Segoe UI Symbol"/>
        <family val="2"/>
      </rPr>
      <t>Banca minorista</t>
    </r>
  </si>
  <si>
    <r>
      <rPr>
        <sz val="8"/>
        <color rgb="FF404040"/>
        <rFont val="Segoe UI Symbol"/>
        <family val="2"/>
      </rPr>
      <t>Intermediación minorista</t>
    </r>
  </si>
  <si>
    <r>
      <rPr>
        <sz val="8"/>
        <color rgb="FF404040"/>
        <rFont val="Segoe UI Symbol"/>
        <family val="2"/>
      </rPr>
      <t>Gestión de activos</t>
    </r>
  </si>
  <si>
    <r>
      <rPr>
        <sz val="8"/>
        <color rgb="FF404040"/>
        <rFont val="Segoe UI Symbol"/>
        <family val="2"/>
      </rPr>
      <t>Banca comercial</t>
    </r>
  </si>
  <si>
    <r>
      <rPr>
        <sz val="8"/>
        <color rgb="FF404040"/>
        <rFont val="Segoe UI Symbol"/>
        <family val="2"/>
      </rPr>
      <t>Servicios de agencia</t>
    </r>
  </si>
  <si>
    <r>
      <rPr>
        <sz val="8"/>
        <color rgb="FF404040"/>
        <rFont val="Segoe UI Symbol"/>
        <family val="2"/>
      </rPr>
      <t>Negociación y venta</t>
    </r>
  </si>
  <si>
    <r>
      <rPr>
        <sz val="8"/>
        <color rgb="FF404040"/>
        <rFont val="Segoe UI Symbol"/>
        <family val="2"/>
      </rPr>
      <t>Financiación empresarial</t>
    </r>
  </si>
  <si>
    <r>
      <rPr>
        <sz val="8"/>
        <color rgb="FF404040"/>
        <rFont val="Segoe UI Symbol"/>
        <family val="2"/>
      </rPr>
      <t>Pago y liquidación</t>
    </r>
  </si>
  <si>
    <r>
      <rPr>
        <sz val="8"/>
        <color rgb="FFFFFFFF"/>
        <rFont val="Segoe UI Symbol"/>
        <family val="2"/>
      </rPr>
      <t>Media ingresos relevantes</t>
    </r>
  </si>
  <si>
    <r>
      <rPr>
        <sz val="8"/>
        <color rgb="FF404040"/>
        <rFont val="Segoe UI Symbol"/>
        <family val="2"/>
      </rPr>
      <t>Negociación y ventas</t>
    </r>
  </si>
  <si>
    <t xml:space="preserve">Anexo I. Información sobre fondos propios </t>
  </si>
  <si>
    <t xml:space="preserve">Información sobre fondos propios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</si>
</sst>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 _€_-;\-* #,##0\ _€_-;_-* &quot;-&quot;\ _€_-;_-@_-"/>
    <numFmt numFmtId="164" formatCode="_(* #,##0_);_(* \(#,##0\);_(* &quot;-&quot;??_);_(@_)"/>
    <numFmt numFmtId="165" formatCode="#,##0_)\ ;\(#,##0\)\ ;#,###_)\ "/>
    <numFmt numFmtId="166" formatCode="_(* #,##0_);_(* \(#,##0\);_(* &quot;-&quot;_);_(@_)"/>
    <numFmt numFmtId="167" formatCode="_(* #,##0.00_);_(* \(#,##0.00\);_(* &quot;-&quot;??_);_(@_)"/>
    <numFmt numFmtId="168" formatCode="#,##0_)\ ;\(#,##0\)\ ;#,##0_)\ "/>
    <numFmt numFmtId="169" formatCode="#,##0;\-#,##0;&quot;&quot;"/>
    <numFmt numFmtId="170" formatCode="#,##0.0_)\ ;\(#,##0.0\)\ ;#,##0.0_)\ "/>
    <numFmt numFmtId="171" formatCode="0.0%"/>
    <numFmt numFmtId="172" formatCode="_-* #,##0\ _€_-;\-* #,##0\ _€_-;_-* &quot;-&quot;??\ _€_-;_-@_-"/>
    <numFmt numFmtId="173" formatCode="#,##0.00_)\ ;\(#,##0.00\)\ ;#,###.00_)\ "/>
    <numFmt numFmtId="174" formatCode="#,##0;\(#,###\)"/>
    <numFmt numFmtId="175" formatCode="dd/mm/yyyy;@"/>
    <numFmt numFmtId="176" formatCode="d/mm/yyyy;@"/>
    <numFmt numFmtId="177" formatCode="#,##0;\-#,##0;\-"/>
    <numFmt numFmtId="178" formatCode="dd\.mm\.yy"/>
    <numFmt numFmtId="179" formatCode="_(* #,##0.00_);_(* \(#,##0.00\);_(* &quot;-&quot;_);_(@_)"/>
    <numFmt numFmtId="180" formatCode="#,##0.0_)\ ;\(#,##0.0\)\ ;#,###.0_)\ "/>
    <numFmt numFmtId="181" formatCode="_(* #,##0.000000_);_(* \(#,##0.000000\);_(* &quot;-&quot;_);_(@_)"/>
    <numFmt numFmtId="182" formatCode="#,##0_);\(#,##0\);0_);@_)"/>
    <numFmt numFmtId="183" formatCode="#,##0.00_)\ ;\(#,##0.00\)\ ;#,##0.00_)\ "/>
  </numFmts>
  <fonts count="15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Segoe UI Symbol"/>
      <family val="2"/>
    </font>
    <font>
      <sz val="7"/>
      <color theme="1"/>
      <name val="Calibri"/>
      <family val="2"/>
      <scheme val="minor"/>
    </font>
    <font>
      <sz val="8"/>
      <color theme="0"/>
      <name val="Segoe UI Symbol"/>
      <family val="2"/>
    </font>
    <font>
      <sz val="8"/>
      <color theme="0"/>
      <name val="Segoe UI Semibold"/>
      <family val="2"/>
    </font>
    <font>
      <b/>
      <sz val="8"/>
      <color theme="1" tint="0.249977111117893"/>
      <name val="Segoe UI Symbol"/>
      <family val="2"/>
    </font>
    <font>
      <sz val="11"/>
      <color theme="1"/>
      <name val="Calibri"/>
      <family val="2"/>
      <scheme val="minor"/>
    </font>
    <font>
      <sz val="11"/>
      <color theme="1"/>
      <name val="Segoe UI Symbol"/>
      <family val="2"/>
    </font>
    <font>
      <b/>
      <sz val="9"/>
      <color rgb="FF009AD8"/>
      <name val="Segoe UI Symbol"/>
      <family val="2"/>
    </font>
    <font>
      <i/>
      <sz val="10"/>
      <color theme="1" tint="0.249977111117893"/>
      <name val="Arial"/>
      <family val="2"/>
    </font>
    <font>
      <i/>
      <sz val="10"/>
      <color rgb="FF404040"/>
      <name val="Arial"/>
      <family val="2"/>
    </font>
    <font>
      <i/>
      <sz val="7"/>
      <color rgb="FF404040"/>
      <name val="Arial"/>
      <family val="2"/>
    </font>
    <font>
      <b/>
      <sz val="10"/>
      <color theme="0"/>
      <name val="Arial"/>
      <family val="2"/>
    </font>
    <font>
      <sz val="8"/>
      <color theme="0"/>
      <name val="Arial"/>
      <family val="2"/>
    </font>
    <font>
      <sz val="8"/>
      <color theme="1" tint="0.249977111117893"/>
      <name val="Arial"/>
      <family val="2"/>
    </font>
    <font>
      <sz val="10"/>
      <color rgb="FF000000"/>
      <name val="Arial"/>
      <family val="2"/>
    </font>
    <font>
      <sz val="12"/>
      <color rgb="FF009CD6"/>
      <name val="Segoe UI"/>
      <family val="2"/>
    </font>
    <font>
      <sz val="8"/>
      <color theme="1" tint="0.249977111117893"/>
      <name val="Segoe UI Symbol"/>
      <family val="2"/>
    </font>
    <font>
      <sz val="10"/>
      <color theme="1"/>
      <name val="Segoe UI Symbol"/>
      <family val="2"/>
    </font>
    <font>
      <b/>
      <sz val="10"/>
      <color theme="0"/>
      <name val="Segoe UI Symbol"/>
      <family val="2"/>
    </font>
    <font>
      <sz val="7"/>
      <name val="Segoe UI Symbol"/>
      <family val="2"/>
    </font>
    <font>
      <sz val="10"/>
      <name val="Arial"/>
      <family val="2"/>
    </font>
    <font>
      <b/>
      <sz val="8"/>
      <name val="Segoe UI Symbol"/>
      <family val="2"/>
    </font>
    <font>
      <i/>
      <sz val="10"/>
      <color theme="1" tint="0.249977111117893"/>
      <name val="Segoe UI Symbol"/>
      <family val="2"/>
    </font>
    <font>
      <sz val="10"/>
      <color theme="1" tint="0.249977111117893"/>
      <name val="Arial"/>
      <family val="2"/>
    </font>
    <font>
      <b/>
      <sz val="12"/>
      <color theme="0"/>
      <name val="Arial"/>
      <family val="2"/>
    </font>
    <font>
      <sz val="10"/>
      <name val="Segoe UI Symbol"/>
      <family val="2"/>
    </font>
    <font>
      <sz val="10"/>
      <color theme="1" tint="0.249977111117893"/>
      <name val="Segoe UI Symbol"/>
      <family val="2"/>
    </font>
    <font>
      <sz val="10"/>
      <color rgb="FF000000"/>
      <name val="Segoe UI Symbol"/>
      <family val="2"/>
    </font>
    <font>
      <i/>
      <sz val="10"/>
      <color rgb="FF404040"/>
      <name val="Segoe UI Symbol"/>
      <family val="2"/>
    </font>
    <font>
      <i/>
      <sz val="8"/>
      <color theme="1" tint="0.249977111117893"/>
      <name val="Segoe UI Symbol"/>
      <family val="2"/>
    </font>
    <font>
      <sz val="8"/>
      <color rgb="FF009CD8"/>
      <name val="Segoe UI Symbol"/>
      <family val="2"/>
    </font>
    <font>
      <sz val="8"/>
      <name val="Segoe UI Symbol"/>
      <family val="2"/>
    </font>
    <font>
      <sz val="8"/>
      <color theme="1"/>
      <name val="Segoe UI Symbol"/>
      <family val="2"/>
    </font>
    <font>
      <sz val="8"/>
      <color theme="1" tint="0.249977111117893"/>
      <name val="Calibri"/>
      <family val="2"/>
      <scheme val="minor"/>
    </font>
    <font>
      <b/>
      <i/>
      <sz val="8"/>
      <color theme="1"/>
      <name val="Segoe UI Symbol"/>
      <family val="2"/>
    </font>
    <font>
      <b/>
      <sz val="8"/>
      <color theme="1"/>
      <name val="Segoe UI Symbol"/>
      <family val="2"/>
    </font>
    <font>
      <b/>
      <u/>
      <sz val="8"/>
      <color rgb="FF000000"/>
      <name val="Verdana"/>
      <family val="2"/>
    </font>
    <font>
      <sz val="8"/>
      <name val="Arial"/>
      <family val="2"/>
    </font>
    <font>
      <sz val="12"/>
      <color theme="1"/>
      <name val="Calibri"/>
      <family val="2"/>
      <scheme val="minor"/>
    </font>
    <font>
      <u/>
      <sz val="8"/>
      <color theme="0"/>
      <name val="Segoe UI Symbol"/>
      <family val="2"/>
    </font>
    <font>
      <sz val="8"/>
      <color rgb="FF000000"/>
      <name val="Segoe UI Symbol"/>
      <family val="2"/>
    </font>
    <font>
      <sz val="10"/>
      <color rgb="FF000000"/>
      <name val="Helvetica Neue"/>
      <family val="2"/>
    </font>
    <font>
      <b/>
      <sz val="8.5"/>
      <color theme="1"/>
      <name val="Segoe UI"/>
      <family val="2"/>
    </font>
    <font>
      <i/>
      <sz val="7"/>
      <color theme="1" tint="0.249977111117893"/>
      <name val="Arial"/>
      <family val="2"/>
    </font>
    <font>
      <sz val="8"/>
      <color rgb="FFFFFFFF"/>
      <name val="Segoe UI Symbol"/>
      <family val="2"/>
    </font>
    <font>
      <b/>
      <sz val="8"/>
      <color rgb="FFFFFFFF"/>
      <name val="Segoe UI Symbol"/>
      <family val="2"/>
    </font>
    <font>
      <b/>
      <sz val="8"/>
      <color theme="0"/>
      <name val="Segoe UI Symbol"/>
      <family val="2"/>
    </font>
    <font>
      <sz val="11"/>
      <color rgb="FF000000"/>
      <name val="Calibri"/>
      <family val="2"/>
    </font>
    <font>
      <sz val="10"/>
      <color theme="1"/>
      <name val="Calibri"/>
      <family val="2"/>
      <scheme val="minor"/>
    </font>
    <font>
      <b/>
      <sz val="10"/>
      <color theme="1" tint="0.249977111117893"/>
      <name val="Arial"/>
      <family val="2"/>
    </font>
    <font>
      <i/>
      <sz val="9"/>
      <color theme="1" tint="0.249977111117893"/>
      <name val="Arial"/>
      <family val="2"/>
    </font>
    <font>
      <i/>
      <sz val="7"/>
      <color rgb="FF404040"/>
      <name val="Segoe UI Symbol"/>
      <family val="2"/>
    </font>
    <font>
      <sz val="8"/>
      <color rgb="FF404040"/>
      <name val="Segoe UI Symbol"/>
      <family val="2"/>
    </font>
    <font>
      <sz val="10"/>
      <name val="Calibri"/>
      <family val="2"/>
      <scheme val="minor"/>
    </font>
    <font>
      <sz val="10"/>
      <name val="Segoe UI Semibold"/>
      <family val="2"/>
    </font>
    <font>
      <sz val="12"/>
      <color rgb="FF009CD6"/>
      <name val="Segoe UI Symbol"/>
      <family val="2"/>
    </font>
    <font>
      <b/>
      <sz val="10"/>
      <color rgb="FF0000CC"/>
      <name val="Segoe UI Symbol"/>
      <family val="2"/>
    </font>
    <font>
      <i/>
      <sz val="8"/>
      <color theme="1"/>
      <name val="Segoe UI Symbol"/>
      <family val="2"/>
    </font>
    <font>
      <sz val="8"/>
      <color theme="1"/>
      <name val="Calibri"/>
      <family val="2"/>
      <scheme val="minor"/>
    </font>
    <font>
      <b/>
      <sz val="8"/>
      <color rgb="FF009AD8"/>
      <name val="Calibri"/>
      <family val="2"/>
      <scheme val="minor"/>
    </font>
    <font>
      <b/>
      <sz val="12"/>
      <color theme="0"/>
      <name val="Segoe UI"/>
      <family val="2"/>
    </font>
    <font>
      <b/>
      <sz val="11"/>
      <color theme="0"/>
      <name val="Calibri"/>
      <family val="2"/>
      <scheme val="minor"/>
    </font>
    <font>
      <b/>
      <sz val="10"/>
      <color theme="1"/>
      <name val="Segoe UI Symbol"/>
      <family val="2"/>
    </font>
    <font>
      <sz val="10"/>
      <name val="Segoe UI Light"/>
      <family val="2"/>
    </font>
    <font>
      <sz val="12"/>
      <color rgb="FF009CD6"/>
      <name val="Calibri"/>
      <family val="2"/>
      <scheme val="minor"/>
    </font>
    <font>
      <sz val="10"/>
      <color rgb="FF009AD8"/>
      <name val="Segoe UI Semilight"/>
      <family val="2"/>
    </font>
    <font>
      <sz val="10"/>
      <color rgb="FF009AD8"/>
      <name val="Calibri"/>
      <family val="2"/>
      <scheme val="minor"/>
    </font>
    <font>
      <u/>
      <sz val="10"/>
      <color theme="10"/>
      <name val="Arial"/>
      <family val="2"/>
    </font>
    <font>
      <sz val="14"/>
      <color theme="1" tint="0.249977111117893"/>
      <name val="Calibri"/>
      <family val="2"/>
      <scheme val="minor"/>
    </font>
    <font>
      <sz val="22"/>
      <color rgb="FF009AD8"/>
      <name val="Calibri"/>
      <family val="2"/>
      <scheme val="minor"/>
    </font>
    <font>
      <sz val="24"/>
      <color rgb="FF009CD6"/>
      <name val="Segoe UI"/>
      <family val="2"/>
    </font>
    <font>
      <b/>
      <sz val="10"/>
      <color rgb="FFFFFFFF"/>
      <name val="Arial"/>
      <family val="2"/>
    </font>
    <font>
      <sz val="7"/>
      <color rgb="FF000000"/>
      <name val="Segoe UI Symbol"/>
      <family val="2"/>
    </font>
    <font>
      <vertAlign val="superscript"/>
      <sz val="8"/>
      <color rgb="FFFFFFFF"/>
      <name val="Segoe UI Semibold"/>
      <family val="2"/>
    </font>
    <font>
      <sz val="8"/>
      <color rgb="FFFFFFFF"/>
      <name val="Segoe UI Semibold"/>
      <family val="2"/>
    </font>
    <font>
      <b/>
      <sz val="8"/>
      <color rgb="FF404040"/>
      <name val="Segoe UI Symbol"/>
      <family val="2"/>
    </font>
    <font>
      <vertAlign val="superscript"/>
      <sz val="8"/>
      <color rgb="FFFFFFFF"/>
      <name val="Segoe UI Symbol"/>
      <family val="2"/>
    </font>
    <font>
      <vertAlign val="superscript"/>
      <sz val="8"/>
      <color rgb="FF404040"/>
      <name val="Segoe UI Symbol"/>
      <family val="2"/>
    </font>
    <font>
      <i/>
      <sz val="8"/>
      <color rgb="FF404040"/>
      <name val="Segoe UI Symbol"/>
      <family val="2"/>
    </font>
    <font>
      <sz val="7"/>
      <color rgb="FF000000"/>
      <name val="Calibri"/>
      <family val="2"/>
    </font>
    <font>
      <b/>
      <sz val="11"/>
      <color rgb="FFFFFFFF"/>
      <name val="Calibri"/>
      <family val="2"/>
    </font>
    <font>
      <b/>
      <sz val="12"/>
      <color rgb="FFFFFFFF"/>
      <name val="Arial"/>
      <family val="2"/>
    </font>
    <font>
      <sz val="7"/>
      <color rgb="FF000000"/>
      <name val="Arial"/>
      <family val="2"/>
    </font>
    <font>
      <b/>
      <sz val="8"/>
      <color rgb="FF000000"/>
      <name val="Segoe UI Symbol"/>
      <family val="2"/>
    </font>
    <font>
      <b/>
      <i/>
      <sz val="8"/>
      <color rgb="FFFFFFFF"/>
      <name val="Segoe UI Semibold"/>
      <family val="2"/>
    </font>
    <font>
      <b/>
      <sz val="12"/>
      <color rgb="FFFFFFFF"/>
      <name val="Segoe UI"/>
      <family val="2"/>
    </font>
    <font>
      <b/>
      <vertAlign val="superscript"/>
      <sz val="8"/>
      <color rgb="FFFFFFFF"/>
      <name val="Segoe UI Symbol"/>
      <family val="2"/>
    </font>
    <font>
      <b/>
      <vertAlign val="superscript"/>
      <sz val="8"/>
      <color rgb="FF404040"/>
      <name val="Segoe UI Symbol"/>
      <family val="2"/>
    </font>
    <font>
      <sz val="10"/>
      <color theme="1"/>
      <name val="Arial"/>
      <family val="2"/>
    </font>
    <font>
      <sz val="12"/>
      <color rgb="FF009AD8"/>
      <name val="Segoe UI"/>
      <family val="2"/>
    </font>
    <font>
      <sz val="10"/>
      <color rgb="FF0070C0"/>
      <name val="Segoe UI Symbol"/>
      <family val="2"/>
    </font>
    <font>
      <i/>
      <sz val="10"/>
      <color rgb="FF009AD8"/>
      <name val="Segoe UI Symbol"/>
      <family val="2"/>
    </font>
    <font>
      <sz val="10"/>
      <color rgb="FF009AD8"/>
      <name val="Segoe UI Symbol"/>
      <family val="2"/>
    </font>
    <font>
      <vertAlign val="superscript"/>
      <sz val="8"/>
      <color theme="1" tint="0.249977111117893"/>
      <name val="Segoe UI Semilight"/>
      <family val="2"/>
    </font>
    <font>
      <sz val="11"/>
      <color rgb="FF009CD6"/>
      <name val="Segoe UI"/>
      <family val="2"/>
    </font>
    <font>
      <vertAlign val="superscript"/>
      <sz val="8"/>
      <color theme="1" tint="0.249977111117893"/>
      <name val="Segoe UI Symbol"/>
      <family val="2"/>
    </font>
    <font>
      <sz val="7"/>
      <color theme="1" tint="0.249977111117893"/>
      <name val="Segoe UI Symbol"/>
      <family val="2"/>
    </font>
    <font>
      <sz val="7"/>
      <color rgb="FF404040"/>
      <name val="Segoe UI Symbol"/>
      <family val="2"/>
    </font>
    <font>
      <b/>
      <sz val="10"/>
      <color rgb="FFFFFFFF"/>
      <name val="Segoe UI Symbol"/>
      <family val="2"/>
    </font>
    <font>
      <vertAlign val="superscript"/>
      <sz val="8"/>
      <color theme="0"/>
      <name val="Segoe UI Symbol"/>
      <family val="2"/>
    </font>
    <font>
      <sz val="9"/>
      <color theme="1"/>
      <name val="Segoe UI Symbol"/>
      <family val="2"/>
    </font>
    <font>
      <sz val="8"/>
      <color rgb="FF404040"/>
      <name val="Segoe UI Semilight"/>
      <family val="2"/>
    </font>
    <font>
      <sz val="8"/>
      <color rgb="FF595959"/>
      <name val="Segoe UI Symbol"/>
      <family val="2"/>
    </font>
    <font>
      <sz val="8"/>
      <color rgb="FFFF0000"/>
      <name val="Segoe UI Symbol"/>
      <family val="2"/>
    </font>
    <font>
      <vertAlign val="superscript"/>
      <sz val="12"/>
      <color rgb="FF009CD6"/>
      <name val="Segoe UI"/>
      <family val="2"/>
    </font>
    <font>
      <i/>
      <sz val="8"/>
      <color theme="1" tint="0.249977111117893"/>
      <name val="Segoe UI Semilight"/>
      <family val="2"/>
    </font>
    <font>
      <sz val="12"/>
      <color theme="0" tint="-0.49992370372631001"/>
      <name val="Segoe UI"/>
      <family val="2"/>
    </font>
    <font>
      <b/>
      <sz val="8"/>
      <color rgb="FF009AD8"/>
      <name val="Segoe UI Symbol"/>
      <family val="2"/>
    </font>
    <font>
      <vertAlign val="superscript"/>
      <sz val="7"/>
      <color rgb="FF404040"/>
      <name val="Segoe UI Symbol"/>
      <family val="2"/>
    </font>
    <font>
      <sz val="12"/>
      <color theme="0" tint="-0.49992370372631001"/>
      <name val="Segoe UI Symbol"/>
      <family val="2"/>
    </font>
    <font>
      <i/>
      <sz val="7"/>
      <color theme="1" tint="0.249977111117893"/>
      <name val="Segoe UI Symbol"/>
      <family val="2"/>
    </font>
    <font>
      <sz val="11"/>
      <color theme="1"/>
      <name val="Segoe UI"/>
      <family val="2"/>
    </font>
    <font>
      <sz val="12"/>
      <color theme="0" tint="-0.49989318521683401"/>
      <name val="Segoe UI"/>
      <family val="2"/>
    </font>
    <font>
      <b/>
      <vertAlign val="superscript"/>
      <sz val="8"/>
      <color theme="0"/>
      <name val="Segoe UI Semibold"/>
      <family val="2"/>
    </font>
    <font>
      <sz val="11"/>
      <color indexed="8"/>
      <name val="Calibri"/>
      <family val="2"/>
    </font>
    <font>
      <b/>
      <sz val="10"/>
      <color rgb="FF009AD8"/>
      <name val="Segoe UI Symbol"/>
      <family val="2"/>
    </font>
    <font>
      <b/>
      <sz val="10"/>
      <color theme="1" tint="0.249977111117893"/>
      <name val="Segoe UI Symbol"/>
      <family val="2"/>
    </font>
    <font>
      <b/>
      <vertAlign val="superscript"/>
      <sz val="8"/>
      <color theme="0"/>
      <name val="Segoe UI Symbol"/>
      <family val="2"/>
    </font>
    <font>
      <b/>
      <sz val="8"/>
      <color rgb="FF009BD8"/>
      <name val="Segoe UI Symbol"/>
      <family val="2"/>
    </font>
    <font>
      <vertAlign val="superscript"/>
      <sz val="9"/>
      <color rgb="FFFFFFFF"/>
      <name val="Segoe UI Symbol"/>
      <family val="2"/>
    </font>
    <font>
      <sz val="10"/>
      <color theme="0"/>
      <name val="Segoe UI Symbol"/>
      <family val="2"/>
    </font>
    <font>
      <sz val="7"/>
      <color theme="1" tint="0.249977111117893"/>
      <name val="Segoe UI Semilight"/>
      <family val="2"/>
    </font>
    <font>
      <sz val="7"/>
      <color rgb="FF404040"/>
      <name val="Segoe UI Semilight"/>
      <family val="2"/>
    </font>
    <font>
      <b/>
      <sz val="10"/>
      <name val="Segoe UI Symbol"/>
      <family val="2"/>
    </font>
    <font>
      <sz val="10"/>
      <color indexed="8"/>
      <name val="Calibri"/>
      <family val="2"/>
    </font>
    <font>
      <sz val="10"/>
      <color indexed="8"/>
      <name val="Arial"/>
      <family val="2"/>
    </font>
    <font>
      <sz val="10"/>
      <color indexed="10"/>
      <name val="Arial"/>
      <family val="2"/>
    </font>
    <font>
      <vertAlign val="superscript"/>
      <sz val="7"/>
      <color theme="1" tint="0.249977111117893"/>
      <name val="Segoe UI Semilight"/>
      <family val="2"/>
    </font>
    <font>
      <b/>
      <sz val="8"/>
      <name val="Arial"/>
      <family val="2"/>
    </font>
    <font>
      <b/>
      <sz val="9"/>
      <name val="Segoe UI Symbol"/>
      <family val="2"/>
    </font>
    <font>
      <sz val="7"/>
      <color rgb="FF595959"/>
      <name val="Segoe UI Symbol"/>
      <family val="2"/>
    </font>
    <font>
      <sz val="7"/>
      <color theme="1" tint="0.34998626667073579"/>
      <name val="Segoe UI Symbol"/>
      <family val="2"/>
    </font>
    <font>
      <vertAlign val="superscript"/>
      <sz val="7"/>
      <color theme="1"/>
      <name val="Segoe UI Symbol"/>
      <family val="2"/>
    </font>
    <font>
      <b/>
      <sz val="10"/>
      <color rgb="FF333300"/>
      <name val="Segoe UI Symbol"/>
      <family val="2"/>
    </font>
    <font>
      <sz val="7"/>
      <color rgb="FFFFFFFF"/>
      <name val="Segoe UI Symbol"/>
      <family val="2"/>
    </font>
    <font>
      <b/>
      <sz val="8"/>
      <color rgb="FF595959"/>
      <name val="Segoe UI Symbol"/>
      <family val="2"/>
    </font>
    <font>
      <vertAlign val="superscript"/>
      <sz val="7"/>
      <color theme="1" tint="0.34998626667073579"/>
      <name val="Segoe UI Symbol"/>
      <family val="2"/>
    </font>
    <font>
      <vertAlign val="superscript"/>
      <sz val="8"/>
      <color rgb="FF4D4D4D"/>
      <name val="Segoe UI Symbol"/>
      <family val="2"/>
    </font>
    <font>
      <vertAlign val="superscript"/>
      <sz val="7"/>
      <color theme="1" tint="0.249977111117893"/>
      <name val="Segoe UI Symbol"/>
      <family val="2"/>
    </font>
    <font>
      <b/>
      <vertAlign val="superscript"/>
      <sz val="10"/>
      <color theme="0"/>
      <name val="Segoe UI Symbol"/>
      <family val="2"/>
    </font>
    <font>
      <b/>
      <vertAlign val="superscript"/>
      <sz val="10"/>
      <color theme="1" tint="0.249977111117893"/>
      <name val="Segoe UI Symbol"/>
      <family val="2"/>
    </font>
    <font>
      <vertAlign val="superscript"/>
      <sz val="10"/>
      <color rgb="FF4D4D4D"/>
      <name val="Segoe UI Symbol"/>
      <family val="2"/>
    </font>
    <font>
      <vertAlign val="superscript"/>
      <sz val="10"/>
      <color theme="0"/>
      <name val="Segoe UI Symbol"/>
      <family val="2"/>
    </font>
    <font>
      <sz val="12"/>
      <color rgb="FF009AD8"/>
      <name val="Segoe UI Symbol"/>
      <family val="2"/>
    </font>
  </fonts>
  <fills count="43">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rgb="FF009AD8"/>
        <bgColor indexed="64"/>
      </patternFill>
    </fill>
    <fill>
      <patternFill patternType="solid">
        <fgColor rgb="FFECECEC"/>
        <bgColor indexed="64"/>
      </patternFill>
    </fill>
    <fill>
      <patternFill patternType="solid">
        <fgColor theme="0" tint="-0.34931485946226387"/>
        <bgColor indexed="64"/>
      </patternFill>
    </fill>
    <fill>
      <patternFill patternType="solid">
        <fgColor theme="0" tint="-0.34919278542435989"/>
        <bgColor indexed="64"/>
      </patternFill>
    </fill>
    <fill>
      <patternFill patternType="solid">
        <fgColor theme="0" tint="-0.34958952604754784"/>
        <bgColor indexed="64"/>
      </patternFill>
    </fill>
    <fill>
      <patternFill patternType="solid">
        <fgColor theme="0" tint="-0.34940641499069186"/>
        <bgColor indexed="64"/>
      </patternFill>
    </fill>
    <fill>
      <patternFill patternType="solid">
        <fgColor theme="0" tint="-0.3498947111423078"/>
        <bgColor indexed="64"/>
      </patternFill>
    </fill>
    <fill>
      <patternFill patternType="solid">
        <fgColor theme="0" tint="-0.14804528946806239"/>
        <bgColor indexed="64"/>
      </patternFill>
    </fill>
    <fill>
      <patternFill patternType="solid">
        <fgColor theme="0" tint="-0.14981536301767021"/>
        <bgColor indexed="64"/>
      </patternFill>
    </fill>
    <fill>
      <patternFill patternType="solid">
        <fgColor theme="0" tint="-0.14810632648701438"/>
        <bgColor indexed="64"/>
      </patternFill>
    </fill>
    <fill>
      <patternFill patternType="solid">
        <fgColor theme="4"/>
        <bgColor indexed="64"/>
      </patternFill>
    </fill>
    <fill>
      <patternFill patternType="solid">
        <fgColor rgb="FF00B0F0"/>
        <bgColor indexed="64"/>
      </patternFill>
    </fill>
    <fill>
      <patternFill patternType="solid">
        <fgColor theme="0" tint="-0.34983367412335581"/>
        <bgColor indexed="64"/>
      </patternFill>
    </fill>
    <fill>
      <patternFill patternType="solid">
        <fgColor rgb="FFA6A6A6"/>
        <bgColor indexed="64"/>
      </patternFill>
    </fill>
    <fill>
      <patternFill patternType="solid">
        <fgColor rgb="FFD9D9D9"/>
        <bgColor indexed="64"/>
      </patternFill>
    </fill>
    <fill>
      <patternFill patternType="solid">
        <fgColor theme="0" tint="-0.14951017792291024"/>
        <bgColor indexed="64"/>
      </patternFill>
    </fill>
    <fill>
      <patternFill patternType="solid">
        <fgColor rgb="FF00AEF0"/>
        <bgColor indexed="64"/>
      </patternFill>
    </fill>
    <fill>
      <patternFill patternType="solid">
        <fgColor theme="0" tint="-0.34977263710440382"/>
        <bgColor indexed="64"/>
      </patternFill>
    </fill>
    <fill>
      <patternFill patternType="solid">
        <fgColor theme="0" tint="-0.34986419263283181"/>
        <bgColor indexed="64"/>
      </patternFill>
    </fill>
    <fill>
      <patternFill patternType="solid">
        <fgColor theme="0" tint="-0.34995574816125979"/>
        <bgColor indexed="64"/>
      </patternFill>
    </fill>
    <fill>
      <patternFill patternType="solid">
        <fgColor theme="0" tint="-0.3499252296517838"/>
        <bgColor indexed="64"/>
      </patternFill>
    </fill>
    <fill>
      <patternFill patternType="solid">
        <fgColor theme="0" tint="-0.24994659260841701"/>
        <bgColor indexed="64"/>
      </patternFill>
    </fill>
    <fill>
      <patternFill patternType="solid">
        <fgColor rgb="FF00BEF2"/>
        <bgColor indexed="64"/>
      </patternFill>
    </fill>
    <fill>
      <patternFill patternType="solid">
        <fgColor theme="1" tint="0.49992370372631001"/>
        <bgColor indexed="64"/>
      </patternFill>
    </fill>
    <fill>
      <patternFill patternType="solid">
        <fgColor theme="0" tint="-0.49992370372631001"/>
        <bgColor indexed="64"/>
      </patternFill>
    </fill>
    <fill>
      <patternFill patternType="solid">
        <fgColor theme="0" tint="-0.24991607409894101"/>
        <bgColor indexed="64"/>
      </patternFill>
    </fill>
    <fill>
      <patternFill patternType="solid">
        <fgColor indexed="65"/>
        <bgColor indexed="64"/>
      </patternFill>
    </fill>
    <fill>
      <patternFill patternType="solid">
        <fgColor theme="0" tint="-0.14993743705557422"/>
        <bgColor indexed="64"/>
      </patternFill>
    </fill>
    <fill>
      <patternFill patternType="solid">
        <fgColor theme="0" tint="-0.34971160008545182"/>
        <bgColor indexed="64"/>
      </patternFill>
    </fill>
    <fill>
      <patternFill patternType="solid">
        <fgColor theme="0" tint="-0.34974211859492782"/>
        <bgColor indexed="64"/>
      </patternFill>
    </fill>
    <fill>
      <patternFill patternType="solid">
        <fgColor theme="0" tint="-0.24954985198522905"/>
        <bgColor indexed="64"/>
      </patternFill>
    </fill>
    <fill>
      <patternFill patternType="solid">
        <fgColor rgb="FF808080"/>
        <bgColor indexed="64"/>
      </patternFill>
    </fill>
    <fill>
      <patternFill patternType="solid">
        <fgColor theme="0" tint="-0.49989318521683401"/>
        <bgColor indexed="64"/>
      </patternFill>
    </fill>
    <fill>
      <patternFill patternType="solid">
        <fgColor theme="0" tint="-0.34980315561387981"/>
        <bgColor indexed="64"/>
      </patternFill>
    </fill>
    <fill>
      <patternFill patternType="solid">
        <fgColor theme="0" tint="-0.49995422223578601"/>
        <bgColor indexed="64"/>
      </patternFill>
    </fill>
    <fill>
      <patternFill patternType="solid">
        <fgColor theme="0" tint="-0.34968108157597583"/>
        <bgColor indexed="64"/>
      </patternFill>
    </fill>
    <fill>
      <patternFill patternType="solid">
        <fgColor theme="0" tint="-0.24967192602313304"/>
        <bgColor indexed="64"/>
      </patternFill>
    </fill>
    <fill>
      <patternFill patternType="solid">
        <fgColor rgb="FFFFFFFF"/>
        <bgColor indexed="64"/>
      </patternFill>
    </fill>
  </fills>
  <borders count="106">
    <border>
      <left/>
      <right/>
      <top/>
      <bottom/>
      <diagonal/>
    </border>
    <border>
      <left/>
      <right/>
      <top/>
      <bottom style="medium">
        <color rgb="FF00AAEE"/>
      </bottom>
      <diagonal/>
    </border>
    <border>
      <left/>
      <right/>
      <top style="medium">
        <color rgb="FF00AAEE"/>
      </top>
      <bottom/>
      <diagonal/>
    </border>
    <border>
      <left/>
      <right/>
      <top/>
      <bottom style="thin">
        <color rgb="FFD9D9D9"/>
      </bottom>
      <diagonal/>
    </border>
    <border>
      <left/>
      <right/>
      <top/>
      <bottom style="medium">
        <color rgb="FFF2F2F2"/>
      </bottom>
      <diagonal/>
    </border>
    <border>
      <left/>
      <right/>
      <top style="medium">
        <color rgb="FFF2F2F2"/>
      </top>
      <bottom style="medium">
        <color rgb="FFF2F2F2"/>
      </bottom>
      <diagonal/>
    </border>
    <border>
      <left/>
      <right/>
      <top style="medium">
        <color rgb="FFF2F2F2"/>
      </top>
      <bottom/>
      <diagonal/>
    </border>
    <border>
      <left/>
      <right/>
      <top style="thin">
        <color rgb="FF009AD8"/>
      </top>
      <bottom/>
      <diagonal/>
    </border>
    <border>
      <left/>
      <right/>
      <top/>
      <bottom style="thin">
        <color rgb="FF009AD8"/>
      </bottom>
      <diagonal/>
    </border>
    <border>
      <left style="thin">
        <color rgb="FF009AD8"/>
      </left>
      <right/>
      <top style="thin">
        <color rgb="FF009AD8"/>
      </top>
      <bottom style="thin">
        <color rgb="FF009AD8"/>
      </bottom>
      <diagonal/>
    </border>
    <border>
      <left/>
      <right/>
      <top style="thin">
        <color rgb="FF009AD8"/>
      </top>
      <bottom style="thin">
        <color rgb="FF009AD8"/>
      </bottom>
      <diagonal/>
    </border>
    <border>
      <left/>
      <right style="medium">
        <color rgb="FF808080"/>
      </right>
      <top style="thin">
        <color rgb="FF009AD8"/>
      </top>
      <bottom style="thin">
        <color rgb="FF009AD8"/>
      </bottom>
      <diagonal/>
    </border>
    <border>
      <left/>
      <right/>
      <top style="thin">
        <color rgb="FF009AD8"/>
      </top>
      <bottom style="hair">
        <color rgb="FF969696"/>
      </bottom>
      <diagonal/>
    </border>
    <border>
      <left/>
      <right style="medium">
        <color rgb="FF808080"/>
      </right>
      <top style="thin">
        <color rgb="FF009AD8"/>
      </top>
      <bottom style="hair">
        <color rgb="FF969696"/>
      </bottom>
      <diagonal/>
    </border>
    <border>
      <left/>
      <right/>
      <top style="hair">
        <color rgb="FF969696"/>
      </top>
      <bottom style="hair">
        <color rgb="FF969696"/>
      </bottom>
      <diagonal/>
    </border>
    <border>
      <left/>
      <right style="medium">
        <color rgb="FF808080"/>
      </right>
      <top style="hair">
        <color rgb="FF969696"/>
      </top>
      <bottom style="hair">
        <color rgb="FF969696"/>
      </bottom>
      <diagonal/>
    </border>
    <border>
      <left style="thin">
        <color rgb="FF009AD8"/>
      </left>
      <right style="thin">
        <color rgb="FF009AD8"/>
      </right>
      <top style="thin">
        <color rgb="FF009AD8"/>
      </top>
      <bottom style="thin">
        <color rgb="FF009AD8"/>
      </bottom>
      <diagonal/>
    </border>
    <border>
      <left/>
      <right style="thin">
        <color rgb="FF009AD8"/>
      </right>
      <top style="thin">
        <color rgb="FF009AD8"/>
      </top>
      <bottom style="thin">
        <color rgb="FF009AD8"/>
      </bottom>
      <diagonal/>
    </border>
    <border>
      <left style="thin">
        <color rgb="FFD9D9D9"/>
      </left>
      <right style="thin">
        <color rgb="FFD9D9D9"/>
      </right>
      <top style="thin">
        <color rgb="FFD9D9D9"/>
      </top>
      <bottom style="thin">
        <color rgb="FF009AD8"/>
      </bottom>
      <diagonal/>
    </border>
    <border>
      <left style="thin">
        <color rgb="FFD9D9D9"/>
      </left>
      <right/>
      <top style="thin">
        <color rgb="FFD9D9D9"/>
      </top>
      <bottom style="thin">
        <color rgb="FF009AD8"/>
      </bottom>
      <diagonal/>
    </border>
    <border>
      <left/>
      <right style="thin">
        <color rgb="FFD9D9D9"/>
      </right>
      <top style="thin">
        <color rgb="FFD9D9D9"/>
      </top>
      <bottom style="thin">
        <color rgb="FF009AD8"/>
      </bottom>
      <diagonal/>
    </border>
    <border>
      <left style="thin">
        <color rgb="FFD9D9D9"/>
      </left>
      <right/>
      <top/>
      <bottom style="thin">
        <color rgb="FF009AD8"/>
      </bottom>
      <diagonal/>
    </border>
    <border>
      <left/>
      <right/>
      <top style="thin">
        <color rgb="FFD9D9D9"/>
      </top>
      <bottom style="thin">
        <color rgb="FF009AD8"/>
      </bottom>
      <diagonal/>
    </border>
    <border>
      <left/>
      <right/>
      <top style="thin">
        <color rgb="FF009AD8"/>
      </top>
      <bottom style="thin">
        <color rgb="FFD9D9D9"/>
      </bottom>
      <diagonal/>
    </border>
    <border>
      <left style="thin">
        <color rgb="FFD9D9D9"/>
      </left>
      <right style="thin">
        <color rgb="FFD9D9D9"/>
      </right>
      <top style="thin">
        <color rgb="FF009AD8"/>
      </top>
      <bottom style="thin">
        <color rgb="FF009AD8"/>
      </bottom>
      <diagonal/>
    </border>
    <border>
      <left style="thin">
        <color rgb="FFD9D9D9"/>
      </left>
      <right/>
      <top style="thin">
        <color rgb="FF009AD8"/>
      </top>
      <bottom style="thin">
        <color rgb="FF009AD8"/>
      </bottom>
      <diagonal/>
    </border>
    <border>
      <left/>
      <right style="thin">
        <color rgb="FFD9D9D9"/>
      </right>
      <top style="thin">
        <color rgb="FF009AD8"/>
      </top>
      <bottom style="thin">
        <color rgb="FF009AD8"/>
      </bottom>
      <diagonal/>
    </border>
    <border>
      <left/>
      <right style="thin">
        <color rgb="FFFFFFFF"/>
      </right>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diagonal/>
    </border>
    <border>
      <left/>
      <right/>
      <top/>
      <bottom style="thin">
        <color rgb="FFFFFFFF"/>
      </bottom>
      <diagonal/>
    </border>
    <border>
      <left style="thin">
        <color rgb="FFFFFFFF"/>
      </left>
      <right/>
      <top/>
      <bottom/>
      <diagonal/>
    </border>
    <border>
      <left style="thin">
        <color rgb="FFFFFFFF"/>
      </left>
      <right style="thin">
        <color rgb="FFFFFFFF"/>
      </right>
      <top style="thin">
        <color rgb="FFFFFFFF"/>
      </top>
      <bottom/>
      <diagonal/>
    </border>
    <border>
      <left/>
      <right/>
      <top style="thin">
        <color rgb="FF009BD8"/>
      </top>
      <bottom/>
      <diagonal/>
    </border>
    <border>
      <left/>
      <right/>
      <top style="medium">
        <color rgb="FF00AAEE"/>
      </top>
      <bottom style="thin">
        <color rgb="FF009AD8"/>
      </bottom>
      <diagonal/>
    </border>
    <border>
      <left/>
      <right/>
      <top style="thin">
        <color rgb="FFFFFFFF"/>
      </top>
      <bottom/>
      <diagonal/>
    </border>
    <border>
      <left/>
      <right style="thin">
        <color rgb="FFFFFFFF"/>
      </right>
      <top/>
      <bottom/>
      <diagonal/>
    </border>
    <border>
      <left style="thin">
        <color rgb="FFFFFFFF"/>
      </left>
      <right/>
      <top/>
      <bottom/>
      <diagonal/>
    </border>
    <border>
      <left/>
      <right/>
      <top style="medium">
        <color rgb="FF00AAEE"/>
      </top>
      <bottom style="thin">
        <color rgb="FFFFFFFF"/>
      </bottom>
      <diagonal/>
    </border>
    <border>
      <left style="thin">
        <color rgb="FFFFFFFF"/>
      </left>
      <right/>
      <top style="thin">
        <color rgb="FFFFFFFF"/>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right/>
      <top style="thin">
        <color rgb="FFFFFFFF"/>
      </top>
      <bottom style="thin">
        <color rgb="FFFFFFFF"/>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bottom style="thin">
        <color rgb="FF009BD8"/>
      </bottom>
      <diagonal/>
    </border>
    <border>
      <left/>
      <right/>
      <top style="thin">
        <color rgb="FF009BD8"/>
      </top>
      <bottom style="thin">
        <color rgb="FF009BD8"/>
      </bottom>
      <diagonal/>
    </border>
    <border>
      <left style="thin">
        <color rgb="FFFFFFFF"/>
      </left>
      <right/>
      <top style="thin">
        <color rgb="FFFFFFFF"/>
      </top>
      <bottom/>
      <diagonal/>
    </border>
    <border>
      <left style="thin">
        <color rgb="FFFFFFFF"/>
      </left>
      <right/>
      <top style="thin">
        <color rgb="FFFFFFFF"/>
      </top>
      <bottom style="thin">
        <color rgb="FFFFFFFF"/>
      </bottom>
      <diagonal/>
    </border>
    <border>
      <left/>
      <right/>
      <top style="medium">
        <color rgb="FFFFFFFF"/>
      </top>
      <bottom/>
      <diagonal/>
    </border>
    <border>
      <left/>
      <right/>
      <top/>
      <bottom style="medium">
        <color theme="0" tint="-4.992828150273141E-2"/>
      </bottom>
      <diagonal/>
    </border>
    <border>
      <left/>
      <right/>
      <top style="medium">
        <color theme="0" tint="-4.9592577898495437E-2"/>
      </top>
      <bottom/>
      <diagonal/>
    </border>
    <border>
      <left/>
      <right/>
      <top style="medium">
        <color theme="0" tint="-4.9592577898495437E-2"/>
      </top>
      <bottom style="medium">
        <color theme="0" tint="-4.9592577898495437E-2"/>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medium">
        <color theme="0" tint="-4.9836725974303414E-2"/>
      </top>
      <bottom/>
      <diagonal/>
    </border>
    <border>
      <left/>
      <right/>
      <top/>
      <bottom style="medium">
        <color theme="0" tint="-4.9836725974303414E-2"/>
      </bottom>
      <diagonal/>
    </border>
    <border>
      <left/>
      <right/>
      <top style="medium">
        <color theme="0" tint="-4.986724448377941E-2"/>
      </top>
      <bottom/>
      <diagonal/>
    </border>
    <border>
      <left/>
      <right/>
      <top/>
      <bottom style="medium">
        <color theme="0" tint="-4.986724448377941E-2"/>
      </bottom>
      <diagonal/>
    </border>
    <border>
      <left/>
      <right/>
      <top/>
      <bottom style="medium">
        <color theme="0" tint="-4.9897762993255407E-2"/>
      </bottom>
      <diagonal/>
    </border>
    <border>
      <left/>
      <right/>
      <top style="thin">
        <color rgb="FF00B0F0"/>
      </top>
      <bottom/>
      <diagonal/>
    </border>
    <border>
      <left/>
      <right/>
      <top/>
      <bottom style="thin">
        <color theme="0"/>
      </bottom>
      <diagonal/>
    </border>
    <border>
      <left/>
      <right/>
      <top/>
      <bottom style="medium">
        <color theme="0" tint="-0.49992370372631001"/>
      </bottom>
      <diagonal/>
    </border>
    <border>
      <left/>
      <right/>
      <top style="medium">
        <color theme="0" tint="-4.9897762993255407E-2"/>
      </top>
      <bottom/>
      <diagonal/>
    </border>
    <border>
      <left/>
      <right/>
      <top/>
      <bottom style="medium">
        <color theme="0" tint="-0.49989318521683401"/>
      </bottom>
      <diagonal/>
    </border>
    <border>
      <left/>
      <right/>
      <top style="thin">
        <color rgb="FF009AD8"/>
      </top>
      <bottom style="thin">
        <color rgb="FFFFFFFF"/>
      </bottom>
      <diagonal/>
    </border>
    <border>
      <left/>
      <right/>
      <top/>
      <bottom style="medium">
        <color theme="0" tint="-4.9806207464827418E-2"/>
      </bottom>
      <diagonal/>
    </border>
    <border>
      <left/>
      <right/>
      <top style="medium">
        <color theme="0" tint="-4.9806207464827418E-2"/>
      </top>
      <bottom/>
      <diagonal/>
    </border>
    <border>
      <left/>
      <right/>
      <top/>
      <bottom style="medium">
        <color rgb="FF009AD8"/>
      </bottom>
      <diagonal/>
    </border>
    <border>
      <left/>
      <right/>
      <top style="medium">
        <color theme="0"/>
      </top>
      <bottom/>
      <diagonal/>
    </border>
    <border>
      <left/>
      <right/>
      <top style="thin">
        <color theme="0"/>
      </top>
      <bottom style="thin">
        <color rgb="FF009AD8"/>
      </bottom>
      <diagonal/>
    </border>
    <border>
      <left/>
      <right style="thin">
        <color theme="0"/>
      </right>
      <top/>
      <bottom/>
      <diagonal/>
    </border>
    <border>
      <left style="thin">
        <color theme="0"/>
      </left>
      <right/>
      <top/>
      <bottom/>
      <diagonal/>
    </border>
    <border>
      <left/>
      <right/>
      <top/>
      <bottom style="medium">
        <color theme="0" tint="-4.9745170445875425E-2"/>
      </bottom>
      <diagonal/>
    </border>
    <border>
      <left/>
      <right/>
      <top/>
      <bottom style="medium">
        <color rgb="FFFFFFFF"/>
      </bottom>
      <diagonal/>
    </border>
    <border>
      <left/>
      <right/>
      <top/>
      <bottom style="medium">
        <color theme="0" tint="-4.9684133426923432E-2"/>
      </bottom>
      <diagonal/>
    </border>
    <border>
      <left/>
      <right/>
      <top style="thin">
        <color auto="1"/>
      </top>
      <bottom style="thin">
        <color auto="1"/>
      </bottom>
      <diagonal/>
    </border>
    <border>
      <left/>
      <right/>
      <top/>
      <bottom style="thin">
        <color auto="1"/>
      </bottom>
      <diagonal/>
    </border>
    <border>
      <left/>
      <right/>
      <top style="dotted">
        <color rgb="FF7F7F7F"/>
      </top>
      <bottom style="dotted">
        <color rgb="FF7F7F7F"/>
      </bottom>
      <diagonal/>
    </border>
    <border>
      <left/>
      <right/>
      <top style="dotted">
        <color theme="1" tint="0.49967955565050204"/>
      </top>
      <bottom style="thin">
        <color auto="1"/>
      </bottom>
      <diagonal/>
    </border>
    <border>
      <left/>
      <right/>
      <top style="dotted">
        <color theme="0" tint="-0.3490401928769799"/>
      </top>
      <bottom style="thin">
        <color auto="1"/>
      </bottom>
      <diagonal/>
    </border>
    <border>
      <left/>
      <right/>
      <top style="dotted">
        <color theme="1" tint="0.49967955565050204"/>
      </top>
      <bottom style="dotted">
        <color theme="1" tint="0.49967955565050204"/>
      </bottom>
      <diagonal/>
    </border>
    <border>
      <left/>
      <right/>
      <top style="dotted">
        <color theme="0" tint="-0.3490401928769799"/>
      </top>
      <bottom style="dotted">
        <color theme="0" tint="-0.3490401928769799"/>
      </bottom>
      <diagonal/>
    </border>
    <border>
      <left/>
      <right/>
      <top style="dotted">
        <color rgb="FFA6A6A6"/>
      </top>
      <bottom style="dotted">
        <color rgb="FFA6A6A6"/>
      </bottom>
      <diagonal/>
    </border>
    <border>
      <left/>
      <right/>
      <top style="thin">
        <color theme="0"/>
      </top>
      <bottom style="hair">
        <color auto="1"/>
      </bottom>
      <diagonal/>
    </border>
    <border>
      <left/>
      <right/>
      <top style="thin">
        <color theme="0"/>
      </top>
      <bottom/>
      <diagonal/>
    </border>
    <border>
      <left/>
      <right/>
      <top style="thin">
        <color theme="0"/>
      </top>
      <bottom style="thin">
        <color theme="0"/>
      </bottom>
      <diagonal/>
    </border>
    <border>
      <left/>
      <right/>
      <top/>
      <bottom style="dotted">
        <color theme="1" tint="0.49967955565050204"/>
      </bottom>
      <diagonal/>
    </border>
    <border>
      <left/>
      <right/>
      <top style="dotted">
        <color theme="1" tint="0.49967955565050204"/>
      </top>
      <bottom style="thin">
        <color rgb="FF009AD8"/>
      </bottom>
      <diagonal/>
    </border>
    <border>
      <left/>
      <right/>
      <top style="dotted">
        <color theme="0" tint="-0.34943693350016786"/>
      </top>
      <bottom style="dotted">
        <color theme="0" tint="-0.34943693350016786"/>
      </bottom>
      <diagonal/>
    </border>
    <border>
      <left/>
      <right/>
      <top style="dotted">
        <color theme="0" tint="-0.34925382244331188"/>
      </top>
      <bottom style="thin">
        <color rgb="FF009AD8"/>
      </bottom>
      <diagonal/>
    </border>
    <border>
      <left style="thin">
        <color rgb="FF009AD8"/>
      </left>
      <right/>
      <top/>
      <bottom style="thin">
        <color rgb="FF009AD8"/>
      </bottom>
      <diagonal/>
    </border>
    <border>
      <left style="thin">
        <color rgb="FF009AD8"/>
      </left>
      <right/>
      <top/>
      <bottom/>
      <diagonal/>
    </border>
    <border>
      <left/>
      <right/>
      <top style="dotted">
        <color rgb="FF7F7F7F"/>
      </top>
      <bottom style="thin">
        <color rgb="FF009AD8"/>
      </bottom>
      <diagonal/>
    </border>
  </borders>
  <cellStyleXfs count="85">
    <xf numFmtId="0" fontId="0" fillId="0" borderId="0"/>
    <xf numFmtId="0" fontId="97" fillId="0" borderId="0"/>
    <xf numFmtId="0" fontId="24" fillId="3" borderId="1" applyNumberFormat="0" applyProtection="0">
      <alignment horizontal="left" wrapText="1"/>
    </xf>
    <xf numFmtId="0" fontId="14" fillId="0" borderId="0"/>
    <xf numFmtId="0" fontId="76" fillId="0" borderId="0" applyNumberFormat="0" applyFill="0" applyBorder="0">
      <protection locked="0"/>
    </xf>
    <xf numFmtId="0" fontId="97" fillId="0" borderId="0"/>
    <xf numFmtId="0" fontId="29" fillId="0" borderId="0"/>
    <xf numFmtId="0" fontId="10" fillId="3" borderId="0" applyNumberFormat="0">
      <alignment horizontal="left" vertical="top" wrapText="1"/>
      <protection locked="0"/>
    </xf>
    <xf numFmtId="0" fontId="12" fillId="4" borderId="0" applyNumberFormat="0" applyProtection="0">
      <alignment horizontal="right" vertical="center" wrapText="1" indent="1"/>
    </xf>
    <xf numFmtId="0" fontId="12" fillId="7" borderId="4" applyNumberFormat="0" applyProtection="0">
      <alignment horizontal="right" vertical="center" wrapText="1" indent="1"/>
    </xf>
    <xf numFmtId="0" fontId="10" fillId="3" borderId="0" applyNumberFormat="0">
      <alignment horizontal="left" wrapText="1"/>
      <protection locked="0"/>
    </xf>
    <xf numFmtId="0" fontId="29" fillId="0" borderId="0"/>
    <xf numFmtId="0" fontId="42" fillId="0" borderId="0" applyNumberFormat="0" applyFill="0">
      <alignment horizontal="right" vertical="center" wrapText="1" indent="1"/>
    </xf>
    <xf numFmtId="0" fontId="97" fillId="0" borderId="0"/>
    <xf numFmtId="0" fontId="29" fillId="0" borderId="0"/>
    <xf numFmtId="0" fontId="29" fillId="0" borderId="0"/>
    <xf numFmtId="0" fontId="14" fillId="0" borderId="0"/>
    <xf numFmtId="0" fontId="29" fillId="0" borderId="0"/>
    <xf numFmtId="9" fontId="14" fillId="0" borderId="0" applyFont="0" applyFill="0" applyBorder="0" applyAlignment="0" applyProtection="0"/>
    <xf numFmtId="0" fontId="29" fillId="0" borderId="0"/>
    <xf numFmtId="0" fontId="14" fillId="0" borderId="0"/>
    <xf numFmtId="9" fontId="14" fillId="0" borderId="0" applyFont="0" applyFill="0" applyBorder="0" applyAlignment="0" applyProtection="0"/>
    <xf numFmtId="0" fontId="14" fillId="0" borderId="0"/>
    <xf numFmtId="0" fontId="12" fillId="15" borderId="0" applyNumberFormat="0" applyProtection="0">
      <alignment horizontal="right" vertical="center" wrapText="1" indent="1"/>
    </xf>
    <xf numFmtId="9" fontId="14" fillId="0" borderId="0" applyFont="0" applyFill="0" applyBorder="0" applyAlignment="0" applyProtection="0"/>
    <xf numFmtId="0" fontId="29" fillId="0" borderId="0"/>
    <xf numFmtId="0" fontId="29" fillId="0" borderId="0"/>
    <xf numFmtId="0" fontId="29" fillId="0" borderId="0"/>
    <xf numFmtId="0" fontId="14" fillId="0" borderId="0"/>
    <xf numFmtId="0" fontId="14" fillId="0" borderId="0"/>
    <xf numFmtId="0" fontId="14" fillId="0" borderId="0"/>
    <xf numFmtId="0" fontId="14" fillId="0" borderId="0"/>
    <xf numFmtId="0" fontId="56" fillId="0" borderId="0"/>
    <xf numFmtId="0" fontId="14" fillId="0" borderId="0"/>
    <xf numFmtId="0" fontId="23" fillId="0" borderId="0"/>
    <xf numFmtId="0" fontId="50" fillId="0" borderId="0" applyNumberFormat="0" applyFill="0" applyBorder="0" applyProtection="0">
      <alignment vertical="top" wrapText="1"/>
    </xf>
    <xf numFmtId="0" fontId="14" fillId="0" borderId="0"/>
    <xf numFmtId="0" fontId="29" fillId="0" borderId="0"/>
    <xf numFmtId="0" fontId="29" fillId="0" borderId="0"/>
    <xf numFmtId="0" fontId="10" fillId="3" borderId="0" applyNumberFormat="0">
      <alignment horizontal="left" vertical="top" wrapText="1"/>
      <protection locked="0"/>
    </xf>
    <xf numFmtId="0" fontId="14" fillId="0" borderId="0"/>
    <xf numFmtId="9" fontId="14" fillId="0" borderId="0" applyFont="0" applyFill="0" applyBorder="0" applyAlignment="0" applyProtection="0"/>
    <xf numFmtId="0" fontId="14" fillId="0" borderId="0"/>
    <xf numFmtId="167" fontId="14" fillId="0" borderId="0" applyFont="0" applyFill="0" applyBorder="0" applyAlignment="0" applyProtection="0"/>
    <xf numFmtId="0" fontId="12" fillId="34" borderId="4" applyNumberFormat="0" applyProtection="0">
      <alignment horizontal="right" vertical="center" wrapText="1" indent="1"/>
    </xf>
    <xf numFmtId="0" fontId="10" fillId="3" borderId="0" applyNumberFormat="0">
      <alignment horizontal="left" wrapText="1"/>
      <protection locked="0"/>
    </xf>
    <xf numFmtId="0" fontId="12" fillId="25" borderId="62" applyNumberFormat="0" applyProtection="0">
      <alignment horizontal="right" vertical="center" wrapText="1" indent="1"/>
    </xf>
    <xf numFmtId="0" fontId="8" fillId="0" borderId="0"/>
    <xf numFmtId="167" fontId="8" fillId="0" borderId="0" applyFont="0" applyFill="0" applyBorder="0" applyAlignment="0" applyProtection="0"/>
    <xf numFmtId="0" fontId="8" fillId="0" borderId="0"/>
    <xf numFmtId="0" fontId="12" fillId="17" borderId="68" applyNumberFormat="0" applyProtection="0">
      <alignment horizontal="right" vertical="center" wrapText="1" indent="1"/>
    </xf>
    <xf numFmtId="0" fontId="12" fillId="23" borderId="70" applyNumberFormat="0" applyProtection="0">
      <alignment horizontal="right" vertical="center" wrapText="1" indent="1"/>
    </xf>
    <xf numFmtId="0" fontId="8" fillId="0" borderId="0"/>
    <xf numFmtId="9" fontId="8" fillId="0" borderId="0" applyFont="0" applyFill="0" applyBorder="0" applyAlignment="0" applyProtection="0"/>
    <xf numFmtId="0" fontId="12" fillId="11" borderId="71" applyNumberFormat="0" applyProtection="0">
      <alignment horizontal="right" vertical="center" wrapText="1" indent="1"/>
    </xf>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123" fillId="0" borderId="0"/>
    <xf numFmtId="0" fontId="8" fillId="0" borderId="0"/>
    <xf numFmtId="0" fontId="7" fillId="0" borderId="0"/>
    <xf numFmtId="0" fontId="6" fillId="0" borderId="0"/>
    <xf numFmtId="0" fontId="5" fillId="0" borderId="0"/>
    <xf numFmtId="9" fontId="5" fillId="0" borderId="0" applyFont="0" applyFill="0" applyBorder="0" applyAlignment="0" applyProtection="0"/>
    <xf numFmtId="0" fontId="5" fillId="0" borderId="0"/>
    <xf numFmtId="0" fontId="5" fillId="0" borderId="0"/>
    <xf numFmtId="0" fontId="4" fillId="0" borderId="0"/>
    <xf numFmtId="0" fontId="4" fillId="0" borderId="0"/>
    <xf numFmtId="0" fontId="12" fillId="34" borderId="85" applyNumberFormat="0" applyProtection="0">
      <alignment horizontal="right" vertical="center" wrapText="1" indent="1"/>
    </xf>
    <xf numFmtId="9" fontId="4" fillId="0" borderId="0" applyFont="0" applyFill="0" applyBorder="0" applyAlignment="0" applyProtection="0"/>
    <xf numFmtId="0" fontId="4" fillId="0" borderId="0"/>
    <xf numFmtId="9" fontId="4" fillId="0" borderId="0" applyFont="0" applyFill="0" applyBorder="0" applyAlignment="0" applyProtection="0"/>
    <xf numFmtId="0" fontId="12" fillId="38" borderId="78" applyNumberFormat="0" applyProtection="0">
      <alignment horizontal="right" vertical="center" wrapText="1" indent="1"/>
    </xf>
    <xf numFmtId="167" fontId="4" fillId="0" borderId="0" applyFont="0" applyFill="0" applyBorder="0" applyAlignment="0" applyProtection="0"/>
    <xf numFmtId="0" fontId="3" fillId="0" borderId="0"/>
    <xf numFmtId="0" fontId="97" fillId="0" borderId="0"/>
    <xf numFmtId="0" fontId="12" fillId="40" borderId="87" applyNumberFormat="0" applyProtection="0">
      <alignment horizontal="right" vertical="center" wrapText="1" indent="1"/>
    </xf>
    <xf numFmtId="0" fontId="2" fillId="0" borderId="0"/>
    <xf numFmtId="0" fontId="2" fillId="0" borderId="0"/>
    <xf numFmtId="0" fontId="2" fillId="0" borderId="0"/>
    <xf numFmtId="0" fontId="2" fillId="0" borderId="0"/>
    <xf numFmtId="0" fontId="29" fillId="0" borderId="0"/>
    <xf numFmtId="0" fontId="1" fillId="0" borderId="0"/>
  </cellStyleXfs>
  <cellXfs count="1548">
    <xf numFmtId="0" fontId="0" fillId="0" borderId="0" xfId="0"/>
    <xf numFmtId="0" fontId="57" fillId="0" borderId="0" xfId="1" applyFont="1" applyAlignment="1">
      <alignment horizontal="left" vertical="center"/>
    </xf>
    <xf numFmtId="0" fontId="75" fillId="0" borderId="0" xfId="1" applyFont="1" applyBorder="1" applyAlignment="1">
      <alignment horizontal="left" vertical="center"/>
    </xf>
    <xf numFmtId="0" fontId="79" fillId="3" borderId="0" xfId="2" applyFont="1" applyBorder="1" applyAlignment="1">
      <alignment horizontal="left"/>
    </xf>
    <xf numFmtId="0" fontId="78" fillId="0" borderId="0" xfId="3" applyFont="1" applyBorder="1" applyAlignment="1">
      <alignment horizontal="left" vertical="center"/>
    </xf>
    <xf numFmtId="0" fontId="77" fillId="0" borderId="0" xfId="1" applyFont="1" applyAlignment="1">
      <alignment horizontal="left" vertical="center"/>
    </xf>
    <xf numFmtId="0" fontId="74" fillId="0" borderId="0" xfId="1" applyFont="1" applyAlignment="1">
      <alignment horizontal="center" vertical="center"/>
    </xf>
    <xf numFmtId="0" fontId="74" fillId="0" borderId="0" xfId="1" applyFont="1" applyAlignment="1">
      <alignment horizontal="left" vertical="center"/>
    </xf>
    <xf numFmtId="0" fontId="62" fillId="0" borderId="0" xfId="6" applyFont="1" applyAlignment="1">
      <alignment vertical="center"/>
    </xf>
    <xf numFmtId="0" fontId="24" fillId="3" borderId="1" xfId="2" applyFont="1" applyAlignment="1">
      <alignment horizontal="left" vertical="center" wrapText="1"/>
    </xf>
    <xf numFmtId="0" fontId="9" fillId="3" borderId="2" xfId="7" applyFont="1" applyBorder="1" applyAlignment="1" applyProtection="1">
      <alignment horizontal="left" vertical="center" wrapText="1"/>
      <protection locked="0"/>
    </xf>
    <xf numFmtId="0" fontId="11" fillId="3" borderId="0" xfId="8" applyFont="1" applyFill="1" applyAlignment="1">
      <alignment horizontal="justify" vertical="center" wrapText="1"/>
    </xf>
    <xf numFmtId="0" fontId="11" fillId="5" borderId="0" xfId="8" applyFont="1" applyFill="1" applyAlignment="1">
      <alignment horizontal="right" vertical="center" wrapText="1"/>
    </xf>
    <xf numFmtId="0" fontId="25" fillId="6" borderId="0" xfId="6" applyFont="1" applyFill="1" applyBorder="1" applyAlignment="1">
      <alignment horizontal="left" vertical="center" wrapText="1"/>
    </xf>
    <xf numFmtId="164" fontId="25" fillId="6" borderId="0" xfId="6" applyNumberFormat="1" applyFont="1" applyFill="1" applyBorder="1" applyAlignment="1" applyProtection="1">
      <alignment horizontal="right" vertical="center" wrapText="1"/>
      <protection locked="0"/>
    </xf>
    <xf numFmtId="0" fontId="25" fillId="0" borderId="0" xfId="6" applyFont="1" applyFill="1" applyBorder="1" applyAlignment="1">
      <alignment horizontal="left" vertical="center" wrapText="1"/>
    </xf>
    <xf numFmtId="164" fontId="25" fillId="0" borderId="0" xfId="6" applyNumberFormat="1" applyFont="1" applyFill="1" applyBorder="1" applyAlignment="1" applyProtection="1">
      <alignment horizontal="right" vertical="center" wrapText="1"/>
      <protection locked="0"/>
    </xf>
    <xf numFmtId="0" fontId="25" fillId="6" borderId="0" xfId="6" applyFont="1" applyFill="1" applyBorder="1" applyAlignment="1">
      <alignment horizontal="left" vertical="center" wrapText="1" indent="1"/>
    </xf>
    <xf numFmtId="0" fontId="25" fillId="0" borderId="0" xfId="6" applyFont="1" applyFill="1" applyBorder="1" applyAlignment="1">
      <alignment horizontal="left" vertical="center" wrapText="1" indent="1"/>
    </xf>
    <xf numFmtId="0" fontId="11" fillId="7" borderId="4" xfId="9" applyFont="1" applyAlignment="1">
      <alignment horizontal="left" vertical="center" wrapText="1"/>
    </xf>
    <xf numFmtId="171" fontId="11" fillId="7" borderId="4" xfId="9" applyNumberFormat="1" applyFont="1" applyAlignment="1" applyProtection="1">
      <alignment horizontal="right" vertical="center" wrapText="1"/>
      <protection locked="0"/>
    </xf>
    <xf numFmtId="0" fontId="11" fillId="7" borderId="5" xfId="9" applyFont="1" applyBorder="1" applyAlignment="1">
      <alignment horizontal="left" vertical="center" wrapText="1"/>
    </xf>
    <xf numFmtId="171" fontId="11" fillId="7" borderId="5" xfId="9" applyNumberFormat="1" applyFont="1" applyBorder="1" applyAlignment="1" applyProtection="1">
      <alignment horizontal="right" vertical="center" wrapText="1"/>
      <protection locked="0"/>
    </xf>
    <xf numFmtId="164" fontId="11" fillId="7" borderId="5" xfId="9" applyNumberFormat="1" applyFont="1" applyBorder="1" applyAlignment="1" applyProtection="1">
      <alignment horizontal="right" vertical="center" wrapText="1"/>
      <protection locked="0"/>
    </xf>
    <xf numFmtId="0" fontId="61" fillId="6" borderId="6" xfId="6" applyFont="1" applyFill="1" applyBorder="1" applyAlignment="1">
      <alignment horizontal="left" vertical="center" wrapText="1"/>
    </xf>
    <xf numFmtId="164" fontId="25" fillId="6" borderId="6" xfId="6" applyNumberFormat="1" applyFont="1" applyFill="1" applyBorder="1" applyAlignment="1" applyProtection="1">
      <alignment horizontal="right" vertical="center" wrapText="1"/>
      <protection locked="0"/>
    </xf>
    <xf numFmtId="164" fontId="11" fillId="7" borderId="4" xfId="9" applyNumberFormat="1" applyFont="1" applyAlignment="1" applyProtection="1">
      <alignment horizontal="right" vertical="center" wrapText="1"/>
      <protection locked="0"/>
    </xf>
    <xf numFmtId="0" fontId="25" fillId="3" borderId="6" xfId="9" applyFont="1" applyFill="1" applyBorder="1" applyAlignment="1">
      <alignment horizontal="left" vertical="center" wrapText="1"/>
    </xf>
    <xf numFmtId="171" fontId="25" fillId="3" borderId="6" xfId="9" applyNumberFormat="1" applyFont="1" applyFill="1" applyBorder="1" applyAlignment="1" applyProtection="1">
      <alignment horizontal="right" vertical="center" wrapText="1"/>
      <protection locked="0"/>
    </xf>
    <xf numFmtId="0" fontId="62" fillId="0" borderId="0" xfId="6" applyFont="1" applyBorder="1" applyAlignment="1">
      <alignment vertical="center"/>
    </xf>
    <xf numFmtId="0" fontId="61" fillId="6" borderId="0" xfId="6" applyFont="1" applyFill="1" applyBorder="1" applyAlignment="1">
      <alignment horizontal="left" vertical="center" wrapText="1"/>
    </xf>
    <xf numFmtId="0" fontId="34" fillId="0" borderId="0" xfId="6" applyFont="1" applyBorder="1" applyAlignment="1">
      <alignment vertical="center"/>
    </xf>
    <xf numFmtId="0" fontId="62" fillId="0" borderId="0" xfId="0" applyFont="1"/>
    <xf numFmtId="0" fontId="57" fillId="0" borderId="0" xfId="0" applyFont="1" applyAlignment="1">
      <alignment horizontal="justify"/>
    </xf>
    <xf numFmtId="0" fontId="57" fillId="0" borderId="0" xfId="0" applyFont="1" applyAlignment="1">
      <alignment horizontal="right"/>
    </xf>
    <xf numFmtId="0" fontId="24" fillId="3" borderId="1" xfId="2" applyFont="1" applyAlignment="1">
      <alignment horizontal="left"/>
    </xf>
    <xf numFmtId="0" fontId="73" fillId="3" borderId="1" xfId="2" applyFont="1" applyAlignment="1">
      <alignment horizontal="right"/>
    </xf>
    <xf numFmtId="0" fontId="72" fillId="0" borderId="0" xfId="0" applyFont="1"/>
    <xf numFmtId="0" fontId="65" fillId="0" borderId="2" xfId="11" applyFont="1" applyBorder="1" applyAlignment="1">
      <alignment horizontal="right"/>
    </xf>
    <xf numFmtId="0" fontId="11" fillId="0" borderId="0" xfId="8" applyFont="1" applyFill="1" applyAlignment="1">
      <alignment horizontal="right" indent="1"/>
    </xf>
    <xf numFmtId="0" fontId="11" fillId="5" borderId="0" xfId="8" applyFont="1" applyFill="1" applyAlignment="1">
      <alignment horizontal="center" vertical="center" wrapText="1"/>
    </xf>
    <xf numFmtId="0" fontId="13" fillId="6" borderId="0" xfId="12" applyNumberFormat="1" applyFont="1" applyFill="1" applyBorder="1" applyAlignment="1">
      <alignment horizontal="left" vertical="center" wrapText="1" indent="1"/>
    </xf>
    <xf numFmtId="164" fontId="13" fillId="6" borderId="0" xfId="12" applyNumberFormat="1" applyFont="1" applyFill="1" applyBorder="1" applyAlignment="1">
      <alignment horizontal="right" vertical="center" wrapText="1" indent="1"/>
    </xf>
    <xf numFmtId="0" fontId="25" fillId="0" borderId="0" xfId="12" applyNumberFormat="1" applyFont="1" applyFill="1" applyBorder="1" applyAlignment="1">
      <alignment horizontal="left" vertical="center" wrapText="1" indent="1"/>
    </xf>
    <xf numFmtId="164" fontId="25" fillId="0" borderId="0" xfId="12" applyNumberFormat="1" applyFont="1" applyFill="1" applyBorder="1" applyAlignment="1">
      <alignment horizontal="right" vertical="center" wrapText="1" indent="1"/>
    </xf>
    <xf numFmtId="0" fontId="25" fillId="6" borderId="0" xfId="12" applyNumberFormat="1" applyFont="1" applyFill="1" applyBorder="1" applyAlignment="1">
      <alignment horizontal="left" vertical="center" wrapText="1" indent="1"/>
    </xf>
    <xf numFmtId="164" fontId="25" fillId="6" borderId="0" xfId="12" applyNumberFormat="1" applyFont="1" applyFill="1" applyBorder="1" applyAlignment="1">
      <alignment horizontal="right" vertical="center" wrapText="1" indent="1"/>
    </xf>
    <xf numFmtId="0" fontId="11" fillId="8" borderId="0" xfId="9" applyFont="1" applyFill="1" applyBorder="1" applyAlignment="1">
      <alignment horizontal="left" vertical="center" wrapText="1" indent="1"/>
    </xf>
    <xf numFmtId="164" fontId="11" fillId="8" borderId="0" xfId="9" applyNumberFormat="1" applyFont="1" applyFill="1" applyBorder="1" applyAlignment="1">
      <alignment horizontal="right" vertical="center" wrapText="1" indent="1"/>
    </xf>
    <xf numFmtId="0" fontId="13" fillId="0" borderId="0" xfId="12" applyNumberFormat="1" applyFont="1" applyFill="1" applyBorder="1" applyAlignment="1">
      <alignment horizontal="left" vertical="center" wrapText="1" indent="1"/>
    </xf>
    <xf numFmtId="164" fontId="13" fillId="0" borderId="0" xfId="12" applyNumberFormat="1" applyFont="1" applyFill="1" applyBorder="1" applyAlignment="1">
      <alignment horizontal="right" vertical="center" wrapText="1" indent="1"/>
    </xf>
    <xf numFmtId="0" fontId="29" fillId="0" borderId="0" xfId="0" applyFont="1" applyFill="1" applyAlignment="1">
      <alignment horizontal="center"/>
    </xf>
    <xf numFmtId="0" fontId="29" fillId="0" borderId="0" xfId="0" applyFont="1"/>
    <xf numFmtId="0" fontId="24" fillId="3" borderId="1" xfId="2" applyAlignment="1">
      <alignment horizontal="left" wrapText="1"/>
    </xf>
    <xf numFmtId="0" fontId="34" fillId="0" borderId="0" xfId="0" applyFont="1"/>
    <xf numFmtId="0" fontId="11" fillId="5" borderId="0" xfId="8" applyFont="1" applyFill="1" applyAlignment="1">
      <alignment horizontal="right" vertical="center" wrapText="1" indent="1"/>
    </xf>
    <xf numFmtId="1" fontId="11" fillId="5" borderId="0" xfId="8" applyNumberFormat="1" applyFont="1" applyFill="1" applyAlignment="1">
      <alignment horizontal="right" vertical="center" wrapText="1" indent="1"/>
    </xf>
    <xf numFmtId="166" fontId="25" fillId="0" borderId="6" xfId="12" applyNumberFormat="1" applyFont="1" applyFill="1" applyBorder="1" applyAlignment="1">
      <alignment horizontal="right" vertical="center" wrapText="1" indent="1"/>
    </xf>
    <xf numFmtId="0" fontId="25" fillId="6" borderId="0" xfId="12" applyFont="1" applyFill="1" applyBorder="1" applyAlignment="1">
      <alignment horizontal="left" vertical="center" wrapText="1" indent="1"/>
    </xf>
    <xf numFmtId="0" fontId="25" fillId="6" borderId="0" xfId="12" applyFont="1" applyFill="1" applyBorder="1" applyAlignment="1">
      <alignment horizontal="right" vertical="center" wrapText="1" indent="1"/>
    </xf>
    <xf numFmtId="166" fontId="25" fillId="6" borderId="0" xfId="12" applyNumberFormat="1" applyFont="1" applyFill="1" applyBorder="1" applyAlignment="1">
      <alignment horizontal="right" vertical="center" wrapText="1" indent="1"/>
    </xf>
    <xf numFmtId="0" fontId="25" fillId="0" borderId="0" xfId="12" applyFont="1" applyFill="1" applyBorder="1" applyAlignment="1">
      <alignment horizontal="left" vertical="center" wrapText="1" indent="1"/>
    </xf>
    <xf numFmtId="0" fontId="25" fillId="0" borderId="0" xfId="12" applyFont="1" applyFill="1" applyBorder="1" applyAlignment="1">
      <alignment horizontal="right" vertical="center" wrapText="1" indent="1"/>
    </xf>
    <xf numFmtId="166" fontId="25" fillId="0" borderId="0" xfId="12" applyNumberFormat="1" applyFont="1" applyFill="1" applyBorder="1" applyAlignment="1">
      <alignment horizontal="right" vertical="center" wrapText="1" indent="1"/>
    </xf>
    <xf numFmtId="166" fontId="25" fillId="6" borderId="6" xfId="12" applyNumberFormat="1" applyFont="1" applyFill="1" applyBorder="1" applyAlignment="1">
      <alignment horizontal="right" vertical="center" wrapText="1" indent="1"/>
    </xf>
    <xf numFmtId="0" fontId="29" fillId="0" borderId="6" xfId="0" applyFont="1" applyBorder="1"/>
    <xf numFmtId="0" fontId="14" fillId="0" borderId="0" xfId="0" applyFont="1" applyAlignment="1">
      <alignment vertical="center"/>
    </xf>
    <xf numFmtId="0" fontId="14" fillId="0" borderId="0" xfId="0" applyFont="1"/>
    <xf numFmtId="0" fontId="28" fillId="0" borderId="2" xfId="0" applyFont="1" applyBorder="1" applyAlignment="1">
      <alignment vertical="center"/>
    </xf>
    <xf numFmtId="0" fontId="57" fillId="0" borderId="2" xfId="0" applyFont="1" applyBorder="1" applyAlignment="1">
      <alignment horizontal="left" wrapText="1"/>
    </xf>
    <xf numFmtId="0" fontId="25" fillId="5" borderId="0" xfId="0" applyFont="1" applyFill="1" applyBorder="1" applyAlignment="1">
      <alignment vertical="center"/>
    </xf>
    <xf numFmtId="0" fontId="25" fillId="5" borderId="0" xfId="8" applyFont="1" applyFill="1" applyBorder="1" applyAlignment="1">
      <alignment horizontal="right" vertical="center" wrapText="1"/>
    </xf>
    <xf numFmtId="0" fontId="11" fillId="5" borderId="0" xfId="0" applyFont="1" applyFill="1" applyBorder="1" applyAlignment="1">
      <alignment horizontal="center" vertical="center"/>
    </xf>
    <xf numFmtId="0" fontId="11" fillId="10" borderId="0" xfId="0" applyFont="1" applyFill="1" applyBorder="1" applyAlignment="1">
      <alignment horizontal="center" vertical="center"/>
    </xf>
    <xf numFmtId="0" fontId="55" fillId="10" borderId="0" xfId="0" applyFont="1" applyFill="1" applyBorder="1" applyAlignment="1">
      <alignment vertical="center" wrapText="1"/>
    </xf>
    <xf numFmtId="0" fontId="11" fillId="10" borderId="0"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wrapText="1"/>
    </xf>
    <xf numFmtId="3" fontId="25" fillId="0" borderId="0" xfId="0" applyNumberFormat="1" applyFont="1" applyBorder="1" applyAlignment="1">
      <alignment vertical="center"/>
    </xf>
    <xf numFmtId="0" fontId="25" fillId="6" borderId="0" xfId="0" applyFont="1" applyFill="1" applyBorder="1" applyAlignment="1">
      <alignment horizontal="center" vertical="center"/>
    </xf>
    <xf numFmtId="0" fontId="25" fillId="6" borderId="0" xfId="0" applyFont="1" applyFill="1" applyBorder="1" applyAlignment="1">
      <alignment vertical="center" wrapText="1"/>
    </xf>
    <xf numFmtId="3" fontId="25" fillId="6" borderId="0" xfId="0" applyNumberFormat="1" applyFont="1" applyFill="1" applyBorder="1" applyAlignment="1">
      <alignment vertical="center"/>
    </xf>
    <xf numFmtId="171" fontId="25" fillId="0" borderId="0" xfId="0" applyNumberFormat="1" applyFont="1" applyBorder="1" applyAlignment="1">
      <alignment vertical="center"/>
    </xf>
    <xf numFmtId="171" fontId="25" fillId="6" borderId="0" xfId="0" applyNumberFormat="1" applyFont="1" applyFill="1" applyBorder="1" applyAlignment="1">
      <alignment vertical="center"/>
    </xf>
    <xf numFmtId="0" fontId="69" fillId="0" borderId="0" xfId="2" applyFont="1" applyFill="1" applyBorder="1" applyAlignment="1">
      <alignment horizontal="center" wrapText="1"/>
    </xf>
    <xf numFmtId="0" fontId="29" fillId="0" borderId="0" xfId="14"/>
    <xf numFmtId="0" fontId="26" fillId="0" borderId="2" xfId="14" applyFont="1" applyBorder="1" applyAlignment="1">
      <alignment horizontal="justify" vertical="center"/>
    </xf>
    <xf numFmtId="0" fontId="55" fillId="5" borderId="0" xfId="14" applyFont="1" applyFill="1" applyBorder="1" applyAlignment="1">
      <alignment horizontal="right" vertical="center" wrapText="1" indent="1"/>
    </xf>
    <xf numFmtId="0" fontId="54" fillId="5" borderId="0" xfId="14" applyFont="1" applyFill="1" applyBorder="1" applyAlignment="1">
      <alignment horizontal="right" vertical="center" wrapText="1" indent="1"/>
    </xf>
    <xf numFmtId="166" fontId="25" fillId="3" borderId="0" xfId="14" applyNumberFormat="1" applyFont="1" applyFill="1" applyBorder="1" applyAlignment="1">
      <alignment horizontal="right" vertical="center" wrapText="1" indent="1"/>
    </xf>
    <xf numFmtId="166" fontId="22" fillId="0" borderId="0" xfId="14" applyNumberFormat="1" applyFont="1" applyFill="1" applyBorder="1" applyAlignment="1" applyProtection="1">
      <alignment horizontal="justify" vertical="center" wrapText="1"/>
      <protection locked="0"/>
    </xf>
    <xf numFmtId="0" fontId="25" fillId="6" borderId="0" xfId="14" applyFont="1" applyFill="1" applyBorder="1" applyAlignment="1">
      <alignment horizontal="right" vertical="center" wrapText="1" indent="1"/>
    </xf>
    <xf numFmtId="166" fontId="25" fillId="6" borderId="0" xfId="14" applyNumberFormat="1" applyFont="1" applyFill="1" applyBorder="1" applyAlignment="1">
      <alignment horizontal="right" vertical="center" wrapText="1" indent="1"/>
    </xf>
    <xf numFmtId="0" fontId="29" fillId="0" borderId="0" xfId="14" applyFill="1" applyBorder="1"/>
    <xf numFmtId="0" fontId="25" fillId="0" borderId="0" xfId="14" applyFont="1" applyFill="1" applyBorder="1" applyAlignment="1">
      <alignment horizontal="justify" vertical="center" wrapText="1"/>
    </xf>
    <xf numFmtId="166" fontId="25" fillId="0" borderId="0" xfId="14" applyNumberFormat="1" applyFont="1" applyFill="1" applyBorder="1" applyAlignment="1">
      <alignment horizontal="justify" vertical="center" wrapText="1"/>
    </xf>
    <xf numFmtId="0" fontId="29" fillId="0" borderId="0" xfId="14" applyBorder="1"/>
    <xf numFmtId="0" fontId="20" fillId="0" borderId="0" xfId="15" applyFont="1" applyFill="1" applyBorder="1" applyAlignment="1">
      <alignment horizontal="center"/>
    </xf>
    <xf numFmtId="0" fontId="9" fillId="3" borderId="2" xfId="7" applyFont="1" applyBorder="1" applyAlignment="1" applyProtection="1">
      <alignment horizontal="left" vertical="top" wrapText="1"/>
      <protection locked="0"/>
    </xf>
    <xf numFmtId="0" fontId="26" fillId="0" borderId="2" xfId="15" applyFont="1" applyBorder="1" applyAlignment="1">
      <alignment horizontal="right" vertical="center" wrapText="1" indent="1"/>
    </xf>
    <xf numFmtId="0" fontId="38" fillId="0" borderId="2" xfId="15" applyFont="1" applyBorder="1" applyAlignment="1">
      <alignment horizontal="right" vertical="center" wrapText="1" indent="1"/>
    </xf>
    <xf numFmtId="0" fontId="25" fillId="0" borderId="0" xfId="12" applyFont="1" applyFill="1" applyBorder="1" applyAlignment="1">
      <alignment vertical="center" wrapText="1"/>
    </xf>
    <xf numFmtId="174" fontId="25" fillId="6" borderId="0" xfId="12" applyNumberFormat="1" applyFont="1" applyFill="1" applyBorder="1" applyAlignment="1">
      <alignment vertical="center" wrapText="1"/>
    </xf>
    <xf numFmtId="174" fontId="25" fillId="6" borderId="0" xfId="12" applyNumberFormat="1" applyFont="1" applyFill="1" applyBorder="1" applyAlignment="1">
      <alignment horizontal="right" vertical="center" wrapText="1" indent="1"/>
    </xf>
    <xf numFmtId="174" fontId="25" fillId="0" borderId="0" xfId="12" applyNumberFormat="1" applyFont="1" applyFill="1" applyBorder="1" applyAlignment="1">
      <alignment vertical="center" wrapText="1"/>
    </xf>
    <xf numFmtId="174" fontId="25" fillId="0" borderId="0" xfId="12" applyNumberFormat="1" applyFont="1" applyFill="1" applyBorder="1" applyAlignment="1">
      <alignment horizontal="right" vertical="center" wrapText="1" indent="1"/>
    </xf>
    <xf numFmtId="0" fontId="11" fillId="11" borderId="4" xfId="9" applyFont="1" applyFill="1" applyAlignment="1">
      <alignment horizontal="right" vertical="center" wrapText="1" indent="1"/>
    </xf>
    <xf numFmtId="3" fontId="11" fillId="11" borderId="4" xfId="9" applyNumberFormat="1" applyFont="1" applyFill="1" applyAlignment="1">
      <alignment vertical="center" wrapText="1"/>
    </xf>
    <xf numFmtId="174" fontId="11" fillId="11" borderId="4" xfId="9" applyNumberFormat="1" applyFont="1" applyFill="1" applyAlignment="1">
      <alignment horizontal="right" vertical="center" wrapText="1" indent="1"/>
    </xf>
    <xf numFmtId="0" fontId="11" fillId="5" borderId="6" xfId="8" applyFont="1" applyFill="1" applyBorder="1" applyAlignment="1">
      <alignment horizontal="right" vertical="center" wrapText="1" indent="1"/>
    </xf>
    <xf numFmtId="0" fontId="11" fillId="11" borderId="5" xfId="9" applyFont="1" applyFill="1" applyBorder="1" applyAlignment="1">
      <alignment horizontal="right" vertical="center" wrapText="1" indent="1"/>
    </xf>
    <xf numFmtId="3" fontId="11" fillId="11" borderId="5" xfId="9" applyNumberFormat="1" applyFont="1" applyFill="1" applyBorder="1" applyAlignment="1">
      <alignment vertical="center" wrapText="1"/>
    </xf>
    <xf numFmtId="174" fontId="11" fillId="11" borderId="5" xfId="9" applyNumberFormat="1" applyFont="1" applyFill="1" applyBorder="1" applyAlignment="1">
      <alignment horizontal="right" vertical="center" wrapText="1" indent="1"/>
    </xf>
    <xf numFmtId="4" fontId="11" fillId="5" borderId="6" xfId="8" applyNumberFormat="1" applyFont="1" applyFill="1" applyBorder="1" applyAlignment="1">
      <alignment horizontal="right" vertical="center" wrapText="1" indent="1"/>
    </xf>
    <xf numFmtId="171" fontId="11" fillId="11" borderId="4" xfId="9" applyNumberFormat="1" applyFont="1" applyFill="1" applyAlignment="1">
      <alignment horizontal="right" vertical="center" wrapText="1" indent="1"/>
    </xf>
    <xf numFmtId="171" fontId="11" fillId="11" borderId="5" xfId="9" applyNumberFormat="1" applyFont="1" applyFill="1" applyBorder="1" applyAlignment="1">
      <alignment horizontal="right" vertical="center" wrapText="1" indent="1"/>
    </xf>
    <xf numFmtId="174" fontId="11" fillId="11" borderId="5" xfId="9" applyNumberFormat="1" applyFont="1" applyFill="1" applyBorder="1" applyAlignment="1">
      <alignment vertical="center" wrapText="1"/>
    </xf>
    <xf numFmtId="10" fontId="11" fillId="11" borderId="5" xfId="9" applyNumberFormat="1" applyFont="1" applyFill="1" applyBorder="1" applyAlignment="1">
      <alignment horizontal="right" vertical="center" wrapText="1" indent="1"/>
    </xf>
    <xf numFmtId="0" fontId="9" fillId="3" borderId="0" xfId="10" applyFont="1" applyAlignment="1" applyProtection="1">
      <protection locked="0"/>
    </xf>
    <xf numFmtId="0" fontId="9" fillId="3" borderId="0" xfId="10" applyFont="1" applyAlignment="1" applyProtection="1">
      <alignment wrapText="1"/>
      <protection locked="0"/>
    </xf>
    <xf numFmtId="0" fontId="9" fillId="3" borderId="0" xfId="10" applyFont="1" applyAlignment="1" applyProtection="1">
      <alignment horizontal="left" wrapText="1"/>
      <protection locked="0"/>
    </xf>
    <xf numFmtId="0" fontId="24" fillId="3" borderId="1" xfId="2" applyAlignment="1"/>
    <xf numFmtId="0" fontId="24" fillId="3" borderId="1" xfId="2" applyAlignment="1">
      <alignment wrapText="1"/>
    </xf>
    <xf numFmtId="0" fontId="68" fillId="0" borderId="2" xfId="15" applyFont="1" applyBorder="1" applyAlignment="1">
      <alignment horizontal="justify" vertical="center"/>
    </xf>
    <xf numFmtId="0" fontId="67" fillId="0" borderId="8" xfId="15" applyFont="1" applyBorder="1" applyAlignment="1">
      <alignment horizontal="justify" vertical="center"/>
    </xf>
    <xf numFmtId="0" fontId="55" fillId="5" borderId="9" xfId="15" applyFont="1" applyFill="1" applyBorder="1" applyAlignment="1">
      <alignment horizontal="justify" vertical="center"/>
    </xf>
    <xf numFmtId="0" fontId="55" fillId="5" borderId="10" xfId="15" applyFont="1" applyFill="1" applyBorder="1" applyAlignment="1">
      <alignment horizontal="justify" vertical="center"/>
    </xf>
    <xf numFmtId="0" fontId="55" fillId="5" borderId="10" xfId="15" applyFont="1" applyFill="1" applyBorder="1" applyAlignment="1">
      <alignment horizontal="center" vertical="center"/>
    </xf>
    <xf numFmtId="0" fontId="55" fillId="5" borderId="11" xfId="15" applyFont="1" applyFill="1" applyBorder="1" applyAlignment="1">
      <alignment horizontal="center" vertical="center"/>
    </xf>
    <xf numFmtId="174" fontId="13" fillId="0" borderId="12" xfId="17" applyNumberFormat="1" applyFont="1" applyBorder="1" applyAlignment="1">
      <alignment horizontal="justify" vertical="center" wrapText="1"/>
    </xf>
    <xf numFmtId="174" fontId="25" fillId="3" borderId="12" xfId="15" applyNumberFormat="1" applyFont="1" applyFill="1" applyBorder="1" applyAlignment="1">
      <alignment horizontal="justify" vertical="center" wrapText="1"/>
    </xf>
    <xf numFmtId="174" fontId="25" fillId="0" borderId="12" xfId="15" applyNumberFormat="1" applyFont="1" applyBorder="1" applyAlignment="1">
      <alignment horizontal="justify" vertical="center" wrapText="1"/>
    </xf>
    <xf numFmtId="174" fontId="25" fillId="3" borderId="13" xfId="15" applyNumberFormat="1" applyFont="1" applyFill="1" applyBorder="1" applyAlignment="1">
      <alignment horizontal="justify" vertical="center" wrapText="1"/>
    </xf>
    <xf numFmtId="174" fontId="13" fillId="0" borderId="14" xfId="17" applyNumberFormat="1" applyFont="1" applyBorder="1" applyAlignment="1">
      <alignment horizontal="justify" vertical="center" wrapText="1"/>
    </xf>
    <xf numFmtId="174" fontId="25" fillId="0" borderId="14" xfId="15" applyNumberFormat="1" applyFont="1" applyBorder="1" applyAlignment="1">
      <alignment horizontal="justify" vertical="center" wrapText="1"/>
    </xf>
    <xf numFmtId="174" fontId="25" fillId="0" borderId="15" xfId="15" applyNumberFormat="1" applyFont="1" applyBorder="1" applyAlignment="1">
      <alignment horizontal="justify" vertical="center" wrapText="1"/>
    </xf>
    <xf numFmtId="174" fontId="13" fillId="0" borderId="14" xfId="17" applyNumberFormat="1" applyFont="1" applyBorder="1" applyAlignment="1">
      <alignment horizontal="left" vertical="center" wrapText="1"/>
    </xf>
    <xf numFmtId="174" fontId="25" fillId="3" borderId="15" xfId="15" applyNumberFormat="1" applyFont="1" applyFill="1" applyBorder="1" applyAlignment="1">
      <alignment horizontal="justify" vertical="center" wrapText="1"/>
    </xf>
    <xf numFmtId="9" fontId="25" fillId="0" borderId="14" xfId="15" applyNumberFormat="1" applyFont="1" applyBorder="1" applyAlignment="1">
      <alignment horizontal="justify" vertical="center" wrapText="1"/>
    </xf>
    <xf numFmtId="10" fontId="25" fillId="3" borderId="14" xfId="15" applyNumberFormat="1" applyFont="1" applyFill="1" applyBorder="1" applyAlignment="1">
      <alignment horizontal="justify" vertical="center" wrapText="1"/>
    </xf>
    <xf numFmtId="10" fontId="25" fillId="0" borderId="14" xfId="15" applyNumberFormat="1" applyFont="1" applyBorder="1" applyAlignment="1">
      <alignment horizontal="justify" vertical="center" wrapText="1"/>
    </xf>
    <xf numFmtId="10" fontId="25" fillId="3" borderId="15" xfId="15" applyNumberFormat="1" applyFont="1" applyFill="1" applyBorder="1" applyAlignment="1">
      <alignment horizontal="justify" vertical="center" wrapText="1"/>
    </xf>
    <xf numFmtId="10" fontId="25" fillId="3" borderId="14" xfId="18" applyNumberFormat="1" applyFont="1" applyFill="1" applyBorder="1" applyAlignment="1">
      <alignment horizontal="justify" vertical="center" wrapText="1"/>
    </xf>
    <xf numFmtId="174" fontId="25" fillId="3" borderId="14" xfId="15" applyNumberFormat="1" applyFont="1" applyFill="1" applyBorder="1" applyAlignment="1">
      <alignment horizontal="justify" vertical="center" wrapText="1"/>
    </xf>
    <xf numFmtId="10" fontId="25" fillId="3" borderId="15" xfId="18" applyNumberFormat="1" applyFont="1" applyFill="1" applyBorder="1" applyAlignment="1">
      <alignment horizontal="justify" vertical="center" wrapText="1"/>
    </xf>
    <xf numFmtId="14" fontId="25" fillId="0" borderId="14" xfId="15" applyNumberFormat="1" applyFont="1" applyBorder="1" applyAlignment="1">
      <alignment horizontal="justify" vertical="center" wrapText="1"/>
    </xf>
    <xf numFmtId="176" fontId="25" fillId="0" borderId="14" xfId="15" applyNumberFormat="1" applyFont="1" applyBorder="1" applyAlignment="1">
      <alignment horizontal="justify" vertical="center" wrapText="1"/>
    </xf>
    <xf numFmtId="175" fontId="25" fillId="3" borderId="14" xfId="15" applyNumberFormat="1" applyFont="1" applyFill="1" applyBorder="1" applyAlignment="1">
      <alignment horizontal="justify" vertical="center" wrapText="1"/>
    </xf>
    <xf numFmtId="176" fontId="25" fillId="3" borderId="14" xfId="15" applyNumberFormat="1" applyFont="1" applyFill="1" applyBorder="1" applyAlignment="1">
      <alignment horizontal="justify" vertical="center" wrapText="1"/>
    </xf>
    <xf numFmtId="176" fontId="25" fillId="3" borderId="15" xfId="15" applyNumberFormat="1" applyFont="1" applyFill="1" applyBorder="1" applyAlignment="1">
      <alignment horizontal="justify" vertical="center" wrapText="1"/>
    </xf>
    <xf numFmtId="14" fontId="13" fillId="0" borderId="14" xfId="17" applyNumberFormat="1" applyFont="1" applyBorder="1" applyAlignment="1">
      <alignment horizontal="justify" vertical="center" wrapText="1"/>
    </xf>
    <xf numFmtId="175" fontId="25" fillId="3" borderId="15" xfId="15" applyNumberFormat="1" applyFont="1" applyFill="1" applyBorder="1" applyAlignment="1">
      <alignment horizontal="justify" vertical="center" wrapText="1"/>
    </xf>
    <xf numFmtId="174" fontId="61" fillId="0" borderId="14" xfId="15" applyNumberFormat="1" applyFont="1" applyBorder="1" applyAlignment="1">
      <alignment horizontal="justify" vertical="center" wrapText="1"/>
    </xf>
    <xf numFmtId="0" fontId="20" fillId="0" borderId="0" xfId="15" applyFont="1" applyFill="1" applyAlignment="1">
      <alignment horizontal="center"/>
    </xf>
    <xf numFmtId="0" fontId="28" fillId="0" borderId="2" xfId="15" applyFont="1" applyBorder="1" applyAlignment="1">
      <alignment vertical="center"/>
    </xf>
    <xf numFmtId="0" fontId="9" fillId="3" borderId="2" xfId="7" applyFont="1" applyBorder="1" applyAlignment="1" applyProtection="1">
      <alignment vertical="top"/>
      <protection locked="0"/>
    </xf>
    <xf numFmtId="0" fontId="26" fillId="0" borderId="2" xfId="15" applyFont="1" applyBorder="1" applyAlignment="1">
      <alignment horizontal="center" vertical="center" wrapText="1"/>
    </xf>
    <xf numFmtId="0" fontId="34" fillId="0" borderId="8" xfId="15" applyFont="1" applyBorder="1"/>
    <xf numFmtId="0" fontId="9" fillId="3" borderId="8" xfId="7" applyFont="1" applyBorder="1" applyAlignment="1" applyProtection="1">
      <alignment horizontal="left" vertical="top" wrapText="1"/>
      <protection locked="0"/>
    </xf>
    <xf numFmtId="0" fontId="26" fillId="0" borderId="8" xfId="15" applyFont="1" applyBorder="1" applyAlignment="1">
      <alignment horizontal="center" vertical="center" wrapText="1"/>
    </xf>
    <xf numFmtId="14" fontId="55" fillId="5" borderId="9" xfId="19" applyNumberFormat="1" applyFont="1" applyFill="1" applyBorder="1" applyAlignment="1">
      <alignment horizontal="center" vertical="center"/>
    </xf>
    <xf numFmtId="14" fontId="55" fillId="5" borderId="10" xfId="15" applyNumberFormat="1" applyFont="1" applyFill="1" applyBorder="1" applyAlignment="1">
      <alignment horizontal="center" vertical="center"/>
    </xf>
    <xf numFmtId="0" fontId="25" fillId="0" borderId="7" xfId="11" applyFont="1" applyBorder="1" applyAlignment="1">
      <alignment horizontal="center" vertical="center" wrapText="1"/>
    </xf>
    <xf numFmtId="0" fontId="25" fillId="0" borderId="7" xfId="11" applyFont="1" applyBorder="1" applyAlignment="1">
      <alignment horizontal="justify" vertical="center" wrapText="1"/>
    </xf>
    <xf numFmtId="164" fontId="25" fillId="0" borderId="7" xfId="6" applyNumberFormat="1" applyFont="1" applyFill="1" applyBorder="1" applyAlignment="1">
      <alignment horizontal="right" vertical="center" wrapText="1"/>
    </xf>
    <xf numFmtId="0" fontId="25" fillId="0" borderId="0" xfId="11" applyFont="1" applyBorder="1" applyAlignment="1">
      <alignment horizontal="center" vertical="center" wrapText="1"/>
    </xf>
    <xf numFmtId="0" fontId="25" fillId="0" borderId="0" xfId="11" applyFont="1" applyBorder="1" applyAlignment="1">
      <alignment horizontal="justify" vertical="center" wrapText="1"/>
    </xf>
    <xf numFmtId="164" fontId="25" fillId="0" borderId="0" xfId="6" applyNumberFormat="1" applyFont="1" applyFill="1" applyBorder="1" applyAlignment="1">
      <alignment horizontal="right" vertical="center" wrapText="1"/>
    </xf>
    <xf numFmtId="0" fontId="13" fillId="12" borderId="0" xfId="11" applyFont="1" applyFill="1" applyBorder="1" applyAlignment="1">
      <alignment horizontal="center" vertical="center" wrapText="1"/>
    </xf>
    <xf numFmtId="164" fontId="13" fillId="13" borderId="0" xfId="6" applyNumberFormat="1" applyFont="1" applyFill="1" applyBorder="1" applyAlignment="1">
      <alignment horizontal="right" vertical="center" wrapText="1"/>
    </xf>
    <xf numFmtId="0" fontId="13" fillId="0" borderId="8" xfId="20" applyFont="1" applyBorder="1" applyAlignment="1">
      <alignment horizontal="center" vertical="center"/>
    </xf>
    <xf numFmtId="0" fontId="13" fillId="0" borderId="8" xfId="20" applyFont="1" applyBorder="1" applyAlignment="1">
      <alignment horizontal="justify" vertical="center"/>
    </xf>
    <xf numFmtId="0" fontId="13" fillId="0" borderId="8" xfId="15" applyFont="1" applyBorder="1" applyAlignment="1">
      <alignment horizontal="center" vertical="center"/>
    </xf>
    <xf numFmtId="14" fontId="55" fillId="5" borderId="16" xfId="19" applyNumberFormat="1" applyFont="1" applyFill="1" applyBorder="1" applyAlignment="1">
      <alignment horizontal="center" vertical="center"/>
    </xf>
    <xf numFmtId="14" fontId="55" fillId="5" borderId="16" xfId="15" applyNumberFormat="1" applyFont="1" applyFill="1" applyBorder="1" applyAlignment="1">
      <alignment horizontal="center" vertical="center"/>
    </xf>
    <xf numFmtId="0" fontId="25" fillId="0" borderId="3" xfId="11" applyFont="1" applyBorder="1" applyAlignment="1">
      <alignment horizontal="center" vertical="center" wrapText="1"/>
    </xf>
    <xf numFmtId="0" fontId="13" fillId="12" borderId="18" xfId="11" applyFont="1" applyFill="1" applyBorder="1" applyAlignment="1">
      <alignment horizontal="center" vertical="center" wrapText="1"/>
    </xf>
    <xf numFmtId="164" fontId="13" fillId="13" borderId="21" xfId="6" applyNumberFormat="1" applyFont="1" applyFill="1" applyBorder="1" applyAlignment="1">
      <alignment horizontal="right" vertical="center" wrapText="1"/>
    </xf>
    <xf numFmtId="0" fontId="13" fillId="12" borderId="8" xfId="11" applyFont="1" applyFill="1" applyBorder="1" applyAlignment="1">
      <alignment horizontal="center" vertical="center" wrapText="1"/>
    </xf>
    <xf numFmtId="164" fontId="13" fillId="13" borderId="8" xfId="6" applyNumberFormat="1" applyFont="1" applyFill="1" applyBorder="1" applyAlignment="1">
      <alignment horizontal="right" vertical="center" wrapText="1"/>
    </xf>
    <xf numFmtId="0" fontId="13" fillId="12" borderId="3" xfId="11" applyFont="1" applyFill="1" applyBorder="1" applyAlignment="1">
      <alignment horizontal="center" vertical="center" wrapText="1"/>
    </xf>
    <xf numFmtId="164" fontId="13" fillId="13" borderId="3" xfId="6" applyNumberFormat="1" applyFont="1" applyFill="1" applyBorder="1" applyAlignment="1">
      <alignment horizontal="right" vertical="center" wrapText="1"/>
    </xf>
    <xf numFmtId="14" fontId="55" fillId="5" borderId="22" xfId="19" applyNumberFormat="1" applyFont="1" applyFill="1" applyBorder="1" applyAlignment="1">
      <alignment horizontal="center" vertical="center"/>
    </xf>
    <xf numFmtId="14" fontId="55" fillId="5" borderId="22" xfId="15" applyNumberFormat="1" applyFont="1" applyFill="1" applyBorder="1" applyAlignment="1">
      <alignment horizontal="center" vertical="center"/>
    </xf>
    <xf numFmtId="0" fontId="25" fillId="0" borderId="8" xfId="11" applyFont="1" applyBorder="1" applyAlignment="1">
      <alignment horizontal="center" vertical="center" wrapText="1"/>
    </xf>
    <xf numFmtId="164" fontId="25" fillId="0" borderId="8" xfId="6" applyNumberFormat="1" applyFont="1" applyFill="1" applyBorder="1" applyAlignment="1">
      <alignment horizontal="right" vertical="center" wrapText="1"/>
    </xf>
    <xf numFmtId="0" fontId="13" fillId="12" borderId="23" xfId="11" applyFont="1" applyFill="1" applyBorder="1" applyAlignment="1">
      <alignment horizontal="center" vertical="center" wrapText="1"/>
    </xf>
    <xf numFmtId="164" fontId="13" fillId="13" borderId="7" xfId="6" applyNumberFormat="1" applyFont="1" applyFill="1" applyBorder="1" applyAlignment="1">
      <alignment horizontal="right" vertical="center" wrapText="1"/>
    </xf>
    <xf numFmtId="0" fontId="13" fillId="12" borderId="22" xfId="11" applyFont="1" applyFill="1" applyBorder="1" applyAlignment="1">
      <alignment horizontal="center" vertical="center" wrapText="1"/>
    </xf>
    <xf numFmtId="14" fontId="55" fillId="5" borderId="9" xfId="15" applyNumberFormat="1" applyFont="1" applyFill="1" applyBorder="1" applyAlignment="1">
      <alignment horizontal="center" vertical="center"/>
    </xf>
    <xf numFmtId="0" fontId="13" fillId="12" borderId="24" xfId="11" applyFont="1" applyFill="1" applyBorder="1" applyAlignment="1">
      <alignment horizontal="center" vertical="center" wrapText="1"/>
    </xf>
    <xf numFmtId="171" fontId="13" fillId="14" borderId="24" xfId="21" applyNumberFormat="1" applyFont="1" applyFill="1" applyBorder="1" applyAlignment="1">
      <alignment horizontal="right" vertical="center" wrapText="1"/>
    </xf>
    <xf numFmtId="174" fontId="25" fillId="0" borderId="7" xfId="15" applyNumberFormat="1" applyFont="1" applyBorder="1" applyAlignment="1">
      <alignment horizontal="right" vertical="center" wrapText="1"/>
    </xf>
    <xf numFmtId="0" fontId="41" fillId="0" borderId="0" xfId="20" applyFont="1" applyAlignment="1">
      <alignment horizontal="center" vertical="center"/>
    </xf>
    <xf numFmtId="0" fontId="66" fillId="0" borderId="0" xfId="20" applyFont="1" applyAlignment="1">
      <alignment horizontal="justify" vertical="center"/>
    </xf>
    <xf numFmtId="10" fontId="41" fillId="0" borderId="0" xfId="20" applyNumberFormat="1" applyFont="1" applyAlignment="1">
      <alignment horizontal="center" vertical="center"/>
    </xf>
    <xf numFmtId="0" fontId="9" fillId="3" borderId="8" xfId="7" applyFont="1" applyBorder="1" applyAlignment="1" applyProtection="1">
      <alignment vertical="top"/>
      <protection locked="0"/>
    </xf>
    <xf numFmtId="0" fontId="9" fillId="3" borderId="8" xfId="7" applyFont="1" applyBorder="1" applyAlignment="1" applyProtection="1">
      <alignment vertical="top" wrapText="1"/>
      <protection locked="0"/>
    </xf>
    <xf numFmtId="10" fontId="41" fillId="0" borderId="8" xfId="20" applyNumberFormat="1" applyFont="1" applyBorder="1" applyAlignment="1">
      <alignment horizontal="center" vertical="center"/>
    </xf>
    <xf numFmtId="164" fontId="13" fillId="0" borderId="7" xfId="6" applyNumberFormat="1" applyFont="1" applyFill="1" applyBorder="1" applyAlignment="1">
      <alignment horizontal="right" vertical="center" wrapText="1"/>
    </xf>
    <xf numFmtId="0" fontId="38" fillId="0" borderId="0" xfId="11" applyFont="1" applyBorder="1" applyAlignment="1">
      <alignment horizontal="center" vertical="center" wrapText="1"/>
    </xf>
    <xf numFmtId="0" fontId="41" fillId="0" borderId="8" xfId="20" applyFont="1" applyBorder="1" applyAlignment="1">
      <alignment horizontal="center" vertical="center"/>
    </xf>
    <xf numFmtId="0" fontId="41" fillId="0" borderId="8" xfId="20" applyFont="1" applyBorder="1" applyAlignment="1">
      <alignment horizontal="justify" vertical="center"/>
    </xf>
    <xf numFmtId="174" fontId="30" fillId="0" borderId="8" xfId="11" applyNumberFormat="1" applyFont="1" applyBorder="1" applyAlignment="1">
      <alignment horizontal="center" vertical="center" wrapText="1"/>
    </xf>
    <xf numFmtId="0" fontId="29" fillId="0" borderId="0" xfId="22" applyFont="1" applyFill="1" applyAlignment="1">
      <alignment horizontal="justify"/>
    </xf>
    <xf numFmtId="0" fontId="29" fillId="0" borderId="0" xfId="22" applyFont="1" applyFill="1" applyAlignment="1">
      <alignment horizontal="left"/>
    </xf>
    <xf numFmtId="0" fontId="9" fillId="3" borderId="2" xfId="7" applyFont="1" applyBorder="1" applyAlignment="1" applyProtection="1">
      <alignment horizontal="left" vertical="top"/>
      <protection locked="0"/>
    </xf>
    <xf numFmtId="0" fontId="10" fillId="3" borderId="2" xfId="7" applyBorder="1" applyAlignment="1" applyProtection="1">
      <alignment horizontal="left" vertical="top" wrapText="1"/>
      <protection locked="0"/>
    </xf>
    <xf numFmtId="0" fontId="24" fillId="3" borderId="2" xfId="2" applyBorder="1" applyAlignment="1">
      <alignment horizontal="left" wrapText="1"/>
    </xf>
    <xf numFmtId="0" fontId="11" fillId="0" borderId="0" xfId="8" applyFont="1" applyFill="1" applyBorder="1" applyAlignment="1">
      <alignment horizontal="right" vertical="center" wrapText="1" indent="1"/>
    </xf>
    <xf numFmtId="0" fontId="11" fillId="5" borderId="27" xfId="8" applyFont="1" applyFill="1" applyBorder="1" applyAlignment="1">
      <alignment horizontal="left" vertical="center" wrapText="1"/>
    </xf>
    <xf numFmtId="0" fontId="11" fillId="0" borderId="0" xfId="8" applyFont="1" applyFill="1" applyAlignment="1">
      <alignment horizontal="right" vertical="center" wrapText="1" indent="1"/>
    </xf>
    <xf numFmtId="0" fontId="11" fillId="16" borderId="0" xfId="23" applyFont="1" applyFill="1" applyBorder="1" applyAlignment="1">
      <alignment horizontal="left" vertical="center" wrapText="1"/>
    </xf>
    <xf numFmtId="14" fontId="11" fillId="16" borderId="0" xfId="23" applyNumberFormat="1" applyFont="1" applyFill="1" applyBorder="1" applyAlignment="1">
      <alignment horizontal="right" vertical="center" wrapText="1" indent="1"/>
    </xf>
    <xf numFmtId="0" fontId="34" fillId="0" borderId="0" xfId="0" applyFont="1" applyFill="1"/>
    <xf numFmtId="0" fontId="11" fillId="5" borderId="28" xfId="8" applyFont="1" applyFill="1" applyBorder="1" applyAlignment="1">
      <alignment horizontal="right" vertical="center" wrapText="1" indent="1"/>
    </xf>
    <xf numFmtId="0" fontId="11" fillId="5" borderId="0" xfId="8" applyFont="1" applyFill="1" applyBorder="1" applyAlignment="1">
      <alignment horizontal="right" vertical="center" wrapText="1" indent="1"/>
    </xf>
    <xf numFmtId="0" fontId="11" fillId="5" borderId="27" xfId="8" applyFont="1" applyFill="1" applyBorder="1" applyAlignment="1">
      <alignment horizontal="right" vertical="center" wrapText="1" indent="1"/>
    </xf>
    <xf numFmtId="0" fontId="11" fillId="17" borderId="0" xfId="9" applyFont="1" applyFill="1" applyBorder="1" applyAlignment="1">
      <alignment horizontal="right" vertical="center" wrapText="1" indent="1"/>
    </xf>
    <xf numFmtId="0" fontId="11" fillId="17" borderId="0" xfId="9" applyFont="1" applyFill="1" applyBorder="1" applyAlignment="1">
      <alignment horizontal="left" vertical="center" wrapText="1" indent="1"/>
    </xf>
    <xf numFmtId="0" fontId="25" fillId="18" borderId="0" xfId="12" applyFont="1" applyFill="1" applyBorder="1" applyAlignment="1">
      <alignment horizontal="right" vertical="center" wrapText="1" indent="1"/>
    </xf>
    <xf numFmtId="166" fontId="25" fillId="18" borderId="0" xfId="12" applyNumberFormat="1" applyFont="1" applyFill="1" applyBorder="1" applyAlignment="1">
      <alignment horizontal="right" vertical="center" wrapText="1" indent="1"/>
    </xf>
    <xf numFmtId="0" fontId="25" fillId="19" borderId="0" xfId="12" applyFont="1" applyFill="1" applyBorder="1" applyAlignment="1">
      <alignment horizontal="right" vertical="center" wrapText="1" indent="1"/>
    </xf>
    <xf numFmtId="0" fontId="25" fillId="19" borderId="0" xfId="12" applyFont="1" applyFill="1" applyBorder="1" applyAlignment="1">
      <alignment horizontal="left" vertical="center" wrapText="1"/>
    </xf>
    <xf numFmtId="166" fontId="25" fillId="20" borderId="0" xfId="12" applyNumberFormat="1" applyFont="1" applyFill="1" applyBorder="1" applyAlignment="1">
      <alignment horizontal="right" vertical="center" wrapText="1" indent="1"/>
    </xf>
    <xf numFmtId="166" fontId="25" fillId="19" borderId="0" xfId="12" applyNumberFormat="1" applyFont="1" applyFill="1" applyBorder="1" applyAlignment="1">
      <alignment horizontal="right" vertical="center" wrapText="1" indent="1"/>
    </xf>
    <xf numFmtId="0" fontId="29" fillId="0" borderId="0" xfId="0" applyFont="1" applyFill="1"/>
    <xf numFmtId="0" fontId="25" fillId="0" borderId="0" xfId="12" applyFont="1" applyFill="1" applyBorder="1" applyAlignment="1">
      <alignment horizontal="left" vertical="center" wrapText="1"/>
    </xf>
    <xf numFmtId="0" fontId="25" fillId="6" borderId="0" xfId="12" applyFont="1" applyFill="1" applyBorder="1" applyAlignment="1">
      <alignment horizontal="left" vertical="center" wrapText="1"/>
    </xf>
    <xf numFmtId="0" fontId="11" fillId="17" borderId="4" xfId="9" applyFont="1" applyFill="1" applyAlignment="1">
      <alignment horizontal="right" vertical="center" wrapText="1" indent="1"/>
    </xf>
    <xf numFmtId="0" fontId="11" fillId="17" borderId="4" xfId="9" applyFont="1" applyFill="1" applyAlignment="1">
      <alignment horizontal="left" vertical="center" wrapText="1"/>
    </xf>
    <xf numFmtId="166" fontId="11" fillId="17" borderId="4" xfId="9" applyNumberFormat="1" applyFont="1" applyFill="1" applyAlignment="1">
      <alignment horizontal="right" vertical="center" wrapText="1" indent="1"/>
    </xf>
    <xf numFmtId="0" fontId="11" fillId="17" borderId="5" xfId="9" applyFont="1" applyFill="1" applyBorder="1" applyAlignment="1">
      <alignment horizontal="right" vertical="center" wrapText="1" indent="1"/>
    </xf>
    <xf numFmtId="0" fontId="11" fillId="17" borderId="5" xfId="9" applyFont="1" applyFill="1" applyBorder="1" applyAlignment="1">
      <alignment horizontal="left" vertical="center" wrapText="1"/>
    </xf>
    <xf numFmtId="166" fontId="11" fillId="17" borderId="5" xfId="9" applyNumberFormat="1" applyFont="1" applyFill="1" applyBorder="1" applyAlignment="1">
      <alignment horizontal="right" vertical="center" wrapText="1" indent="1"/>
    </xf>
    <xf numFmtId="9" fontId="11" fillId="17" borderId="5" xfId="9" applyNumberFormat="1" applyFont="1" applyFill="1" applyBorder="1" applyAlignment="1">
      <alignment horizontal="right" vertical="center" wrapText="1" indent="1"/>
    </xf>
    <xf numFmtId="0" fontId="29" fillId="0" borderId="0" xfId="0" applyFont="1" applyAlignment="1">
      <alignment horizontal="left"/>
    </xf>
    <xf numFmtId="0" fontId="65" fillId="0" borderId="2" xfId="11" applyFont="1" applyBorder="1" applyAlignment="1">
      <alignment horizontal="justify" vertical="center"/>
    </xf>
    <xf numFmtId="0" fontId="26" fillId="0" borderId="2" xfId="0" applyFont="1" applyBorder="1" applyAlignment="1">
      <alignment horizontal="justify" vertical="center"/>
    </xf>
    <xf numFmtId="0" fontId="11" fillId="5" borderId="32" xfId="8" applyFont="1" applyFill="1" applyBorder="1" applyAlignment="1">
      <alignment horizontal="center" vertical="center" textRotation="90" wrapText="1"/>
    </xf>
    <xf numFmtId="0" fontId="11" fillId="21" borderId="35" xfId="8" applyFont="1" applyFill="1" applyBorder="1" applyAlignment="1">
      <alignment horizontal="center" vertical="center" textRotation="90" wrapText="1"/>
    </xf>
    <xf numFmtId="0" fontId="25" fillId="0" borderId="0" xfId="12" applyNumberFormat="1" applyFont="1" applyFill="1" applyAlignment="1">
      <alignment horizontal="left" vertical="center" wrapText="1" indent="1"/>
    </xf>
    <xf numFmtId="164" fontId="25" fillId="0" borderId="0" xfId="12" applyNumberFormat="1" applyFont="1" applyFill="1" applyAlignment="1">
      <alignment horizontal="right" vertical="center" wrapText="1" indent="1"/>
    </xf>
    <xf numFmtId="171" fontId="25" fillId="0" borderId="0" xfId="12" applyNumberFormat="1" applyFont="1" applyFill="1" applyAlignment="1">
      <alignment horizontal="right" vertical="center" wrapText="1" indent="1"/>
    </xf>
    <xf numFmtId="10" fontId="25" fillId="0" borderId="0" xfId="12" applyNumberFormat="1" applyFont="1" applyFill="1" applyAlignment="1">
      <alignment horizontal="right" vertical="center" wrapText="1" indent="1"/>
    </xf>
    <xf numFmtId="0" fontId="25" fillId="6" borderId="0" xfId="12" applyNumberFormat="1" applyFont="1" applyFill="1" applyAlignment="1">
      <alignment horizontal="left" vertical="center" wrapText="1" indent="1"/>
    </xf>
    <xf numFmtId="164" fontId="25" fillId="6" borderId="0" xfId="12" applyNumberFormat="1" applyFont="1" applyFill="1" applyAlignment="1">
      <alignment horizontal="right" vertical="center" wrapText="1" indent="1"/>
    </xf>
    <xf numFmtId="171" fontId="25" fillId="6" borderId="0" xfId="12" applyNumberFormat="1" applyFont="1" applyFill="1" applyAlignment="1">
      <alignment horizontal="right" vertical="center" wrapText="1" indent="1"/>
    </xf>
    <xf numFmtId="10" fontId="25" fillId="6" borderId="0" xfId="12" applyNumberFormat="1" applyFont="1" applyFill="1" applyAlignment="1">
      <alignment horizontal="right" vertical="center" wrapText="1" indent="1"/>
    </xf>
    <xf numFmtId="0" fontId="11" fillId="22" borderId="4" xfId="9" applyFont="1" applyFill="1" applyAlignment="1">
      <alignment horizontal="left" vertical="center" wrapText="1" indent="1"/>
    </xf>
    <xf numFmtId="164" fontId="11" fillId="22" borderId="4" xfId="9" applyNumberFormat="1" applyFont="1" applyFill="1" applyAlignment="1">
      <alignment horizontal="right" vertical="center" wrapText="1" indent="1"/>
    </xf>
    <xf numFmtId="171" fontId="11" fillId="22" borderId="4" xfId="9" applyNumberFormat="1" applyFont="1" applyFill="1" applyAlignment="1">
      <alignment horizontal="right" vertical="center" wrapText="1" indent="1"/>
    </xf>
    <xf numFmtId="10" fontId="11" fillId="22" borderId="4" xfId="9" applyNumberFormat="1" applyFont="1" applyFill="1" applyAlignment="1">
      <alignment horizontal="right" vertical="center" wrapText="1" indent="1"/>
    </xf>
    <xf numFmtId="0" fontId="64" fillId="3" borderId="2" xfId="2" applyFont="1" applyBorder="1" applyAlignment="1">
      <alignment horizontal="left" wrapText="1"/>
    </xf>
    <xf numFmtId="0" fontId="11" fillId="3" borderId="0" xfId="8" applyFont="1" applyFill="1" applyBorder="1" applyAlignment="1">
      <alignment horizontal="right" vertical="center" wrapText="1" indent="1"/>
    </xf>
    <xf numFmtId="0" fontId="11" fillId="5" borderId="0" xfId="8" applyFont="1" applyFill="1" applyAlignment="1">
      <alignment horizontal="left" vertical="center" wrapText="1" indent="1"/>
    </xf>
    <xf numFmtId="0" fontId="11" fillId="16" borderId="0" xfId="23" applyFont="1" applyFill="1" applyAlignment="1">
      <alignment horizontal="right" vertical="center" wrapText="1" indent="1"/>
    </xf>
    <xf numFmtId="165" fontId="25" fillId="6" borderId="0" xfId="12" applyNumberFormat="1" applyFont="1" applyFill="1" applyBorder="1" applyAlignment="1">
      <alignment horizontal="left" vertical="center" wrapText="1" indent="1"/>
    </xf>
    <xf numFmtId="10" fontId="25" fillId="6" borderId="0" xfId="12" applyNumberFormat="1" applyFont="1" applyFill="1" applyBorder="1" applyAlignment="1">
      <alignment horizontal="right" vertical="center" wrapText="1" indent="1"/>
    </xf>
    <xf numFmtId="165" fontId="25" fillId="0" borderId="0" xfId="12" applyNumberFormat="1" applyFont="1" applyFill="1" applyBorder="1" applyAlignment="1">
      <alignment horizontal="left" vertical="center" wrapText="1" indent="1"/>
    </xf>
    <xf numFmtId="10" fontId="25" fillId="0" borderId="0" xfId="12" applyNumberFormat="1" applyFont="1" applyFill="1" applyBorder="1" applyAlignment="1">
      <alignment horizontal="right" vertical="center" wrapText="1" indent="1"/>
    </xf>
    <xf numFmtId="165" fontId="11" fillId="17" borderId="4" xfId="9" applyNumberFormat="1" applyFont="1" applyFill="1" applyAlignment="1">
      <alignment horizontal="left" vertical="center" wrapText="1" indent="1"/>
    </xf>
    <xf numFmtId="0" fontId="26" fillId="0" borderId="2" xfId="0" applyFont="1" applyBorder="1" applyAlignment="1">
      <alignment horizontal="justify"/>
    </xf>
    <xf numFmtId="9" fontId="11" fillId="16" borderId="0" xfId="23" applyNumberFormat="1" applyFont="1" applyFill="1" applyAlignment="1">
      <alignment horizontal="right" vertical="center" wrapText="1" indent="1"/>
    </xf>
    <xf numFmtId="0" fontId="63" fillId="0" borderId="0" xfId="0" applyFont="1"/>
    <xf numFmtId="165" fontId="11" fillId="23" borderId="4" xfId="9" applyNumberFormat="1" applyFont="1" applyFill="1" applyAlignment="1">
      <alignment horizontal="left" vertical="center" wrapText="1" indent="1"/>
    </xf>
    <xf numFmtId="164" fontId="11" fillId="23" borderId="4" xfId="9" applyNumberFormat="1" applyFont="1" applyFill="1" applyAlignment="1">
      <alignment horizontal="right" vertical="center" wrapText="1" indent="1"/>
    </xf>
    <xf numFmtId="0" fontId="0" fillId="0" borderId="6" xfId="0" applyFont="1" applyBorder="1" applyAlignment="1">
      <alignment horizontal="justify"/>
    </xf>
    <xf numFmtId="164" fontId="11" fillId="17" borderId="4" xfId="9" applyNumberFormat="1" applyFont="1" applyFill="1" applyAlignment="1">
      <alignment horizontal="right" vertical="center" wrapText="1" indent="1"/>
    </xf>
    <xf numFmtId="0" fontId="0" fillId="0" borderId="0" xfId="0" applyFont="1" applyAlignment="1">
      <alignment horizontal="justify"/>
    </xf>
    <xf numFmtId="165" fontId="10" fillId="3" borderId="2" xfId="10" applyNumberFormat="1" applyBorder="1" applyAlignment="1" applyProtection="1">
      <alignment horizontal="left" wrapText="1"/>
      <protection locked="0"/>
    </xf>
    <xf numFmtId="165" fontId="17" fillId="3" borderId="2" xfId="26" applyNumberFormat="1" applyFont="1" applyFill="1" applyBorder="1" applyAlignment="1">
      <alignment horizontal="justify" vertical="center"/>
    </xf>
    <xf numFmtId="0" fontId="0" fillId="0" borderId="2" xfId="0" applyFont="1" applyBorder="1" applyAlignment="1">
      <alignment horizontal="justify"/>
    </xf>
    <xf numFmtId="9" fontId="11" fillId="5" borderId="0" xfId="8" applyNumberFormat="1" applyFont="1" applyFill="1" applyAlignment="1">
      <alignment horizontal="right" vertical="center" wrapText="1" indent="1"/>
    </xf>
    <xf numFmtId="10" fontId="11" fillId="23" borderId="4" xfId="9" applyNumberFormat="1" applyFont="1" applyFill="1" applyAlignment="1">
      <alignment horizontal="right" vertical="center" wrapText="1" indent="1"/>
    </xf>
    <xf numFmtId="167" fontId="11" fillId="23" borderId="4" xfId="9" applyNumberFormat="1" applyFont="1" applyFill="1" applyAlignment="1">
      <alignment horizontal="right" vertical="center" wrapText="1" indent="1"/>
    </xf>
    <xf numFmtId="168" fontId="25" fillId="0" borderId="6" xfId="12" applyNumberFormat="1" applyFont="1" applyFill="1" applyBorder="1" applyAlignment="1">
      <alignment horizontal="left" vertical="center" wrapText="1" indent="1"/>
    </xf>
    <xf numFmtId="10" fontId="25" fillId="0" borderId="6" xfId="12" applyNumberFormat="1" applyFont="1" applyFill="1" applyBorder="1" applyAlignment="1">
      <alignment horizontal="right" vertical="center" wrapText="1" indent="1"/>
    </xf>
    <xf numFmtId="164" fontId="25" fillId="0" borderId="6" xfId="12" applyNumberFormat="1" applyFont="1" applyFill="1" applyBorder="1" applyAlignment="1">
      <alignment horizontal="right" vertical="center" wrapText="1" indent="1"/>
    </xf>
    <xf numFmtId="167" fontId="25" fillId="0" borderId="6" xfId="12" applyNumberFormat="1" applyFont="1" applyFill="1" applyBorder="1" applyAlignment="1">
      <alignment horizontal="right" vertical="center" wrapText="1" indent="1"/>
    </xf>
    <xf numFmtId="168" fontId="25" fillId="6" borderId="0" xfId="12" applyNumberFormat="1" applyFont="1" applyFill="1" applyBorder="1" applyAlignment="1">
      <alignment horizontal="left" vertical="center" wrapText="1" indent="1"/>
    </xf>
    <xf numFmtId="167" fontId="25" fillId="6" borderId="0" xfId="12" applyNumberFormat="1" applyFont="1" applyFill="1" applyBorder="1" applyAlignment="1">
      <alignment horizontal="right" vertical="center" wrapText="1" indent="1"/>
    </xf>
    <xf numFmtId="168" fontId="25" fillId="6" borderId="6" xfId="12" applyNumberFormat="1" applyFont="1" applyFill="1" applyBorder="1" applyAlignment="1">
      <alignment horizontal="left" vertical="center" wrapText="1" indent="1"/>
    </xf>
    <xf numFmtId="10" fontId="25" fillId="6" borderId="6" xfId="12" applyNumberFormat="1" applyFont="1" applyFill="1" applyBorder="1" applyAlignment="1">
      <alignment horizontal="right" vertical="center" wrapText="1" indent="1"/>
    </xf>
    <xf numFmtId="164" fontId="25" fillId="6" borderId="6" xfId="12" applyNumberFormat="1" applyFont="1" applyFill="1" applyBorder="1" applyAlignment="1">
      <alignment horizontal="right" vertical="center" wrapText="1" indent="1"/>
    </xf>
    <xf numFmtId="167" fontId="25" fillId="6" borderId="6" xfId="12" applyNumberFormat="1" applyFont="1" applyFill="1" applyBorder="1" applyAlignment="1">
      <alignment horizontal="right" vertical="center" wrapText="1" indent="1"/>
    </xf>
    <xf numFmtId="168" fontId="25" fillId="0" borderId="0" xfId="12" applyNumberFormat="1" applyFont="1" applyFill="1" applyBorder="1" applyAlignment="1">
      <alignment horizontal="left" vertical="center" wrapText="1" indent="1"/>
    </xf>
    <xf numFmtId="167" fontId="25" fillId="0" borderId="0" xfId="12" applyNumberFormat="1" applyFont="1" applyFill="1" applyBorder="1" applyAlignment="1">
      <alignment horizontal="right" vertical="center" wrapText="1" indent="1"/>
    </xf>
    <xf numFmtId="171" fontId="11" fillId="23" borderId="4" xfId="9" applyNumberFormat="1" applyFont="1" applyFill="1" applyAlignment="1">
      <alignment horizontal="left" vertical="center" wrapText="1" indent="1"/>
    </xf>
    <xf numFmtId="0" fontId="29" fillId="0" borderId="0" xfId="0" applyFont="1" applyAlignment="1"/>
    <xf numFmtId="0" fontId="23" fillId="0" borderId="0" xfId="13" applyFont="1" applyAlignment="1">
      <alignment vertical="center"/>
    </xf>
    <xf numFmtId="0" fontId="23" fillId="0" borderId="0" xfId="13" applyFont="1" applyAlignment="1">
      <alignment horizontal="left" vertical="center"/>
    </xf>
    <xf numFmtId="0" fontId="24" fillId="3" borderId="1" xfId="2" applyAlignment="1">
      <alignment horizontal="left"/>
    </xf>
    <xf numFmtId="0" fontId="9" fillId="3" borderId="2" xfId="7" applyFont="1" applyBorder="1" applyAlignment="1" applyProtection="1">
      <alignment horizontal="left" vertical="center"/>
      <protection locked="0"/>
    </xf>
    <xf numFmtId="165" fontId="35" fillId="3" borderId="2" xfId="27" applyNumberFormat="1" applyFont="1" applyFill="1" applyBorder="1" applyAlignment="1">
      <alignment horizontal="justify" vertical="center"/>
    </xf>
    <xf numFmtId="0" fontId="63" fillId="0" borderId="0" xfId="0" applyFont="1" applyAlignment="1">
      <alignment horizontal="right" indent="1"/>
    </xf>
    <xf numFmtId="0" fontId="53" fillId="5" borderId="0" xfId="27" applyFont="1" applyFill="1" applyBorder="1" applyAlignment="1">
      <alignment horizontal="left" vertical="center" wrapText="1" indent="1"/>
    </xf>
    <xf numFmtId="0" fontId="53" fillId="5" borderId="0" xfId="27" applyFont="1" applyFill="1" applyBorder="1" applyAlignment="1">
      <alignment horizontal="right" vertical="center" wrapText="1" indent="1"/>
    </xf>
    <xf numFmtId="0" fontId="11" fillId="5" borderId="0" xfId="27" applyFont="1" applyFill="1" applyBorder="1" applyAlignment="1">
      <alignment horizontal="right" vertical="center" wrapText="1" indent="1"/>
    </xf>
    <xf numFmtId="0" fontId="62" fillId="0" borderId="0" xfId="0" applyFont="1" applyAlignment="1">
      <alignment horizontal="right" indent="1"/>
    </xf>
    <xf numFmtId="169" fontId="25" fillId="3" borderId="0" xfId="0" applyNumberFormat="1" applyFont="1" applyFill="1" applyBorder="1" applyAlignment="1">
      <alignment horizontal="left" vertical="center" indent="1"/>
    </xf>
    <xf numFmtId="0" fontId="29" fillId="0" borderId="0" xfId="0" applyFont="1" applyAlignment="1">
      <alignment horizontal="right" indent="1"/>
    </xf>
    <xf numFmtId="166" fontId="11" fillId="23" borderId="4" xfId="9" applyNumberFormat="1" applyFont="1" applyFill="1" applyAlignment="1">
      <alignment horizontal="left" vertical="center" wrapText="1" indent="1"/>
    </xf>
    <xf numFmtId="166" fontId="11" fillId="23" borderId="4" xfId="9" applyNumberFormat="1" applyFont="1" applyFill="1" applyBorder="1" applyAlignment="1">
      <alignment horizontal="right" vertical="center" wrapText="1" indent="1"/>
    </xf>
    <xf numFmtId="10" fontId="11" fillId="23" borderId="4" xfId="9" applyNumberFormat="1" applyFont="1" applyFill="1" applyBorder="1" applyAlignment="1">
      <alignment horizontal="right" vertical="center" wrapText="1" indent="1"/>
    </xf>
    <xf numFmtId="0" fontId="62" fillId="0" borderId="0" xfId="0" applyFont="1" applyFill="1" applyAlignment="1">
      <alignment horizontal="right" indent="1"/>
    </xf>
    <xf numFmtId="169" fontId="61" fillId="0" borderId="36" xfId="0" applyNumberFormat="1" applyFont="1" applyFill="1" applyBorder="1" applyAlignment="1">
      <alignment horizontal="left" vertical="center" indent="1"/>
    </xf>
    <xf numFmtId="0" fontId="60" fillId="3" borderId="6" xfId="25" applyFont="1" applyFill="1" applyBorder="1" applyAlignment="1">
      <alignment horizontal="center" vertical="center"/>
    </xf>
    <xf numFmtId="0" fontId="19" fillId="3" borderId="0" xfId="25" applyFont="1" applyFill="1" applyBorder="1" applyAlignment="1">
      <alignment horizontal="left" vertical="center"/>
    </xf>
    <xf numFmtId="0" fontId="59" fillId="3" borderId="0" xfId="25" applyFont="1" applyFill="1" applyBorder="1" applyAlignment="1">
      <alignment vertical="center"/>
    </xf>
    <xf numFmtId="165" fontId="58" fillId="3" borderId="0" xfId="25" applyNumberFormat="1" applyFont="1" applyFill="1" applyBorder="1" applyAlignment="1">
      <alignment horizontal="center" vertical="center"/>
    </xf>
    <xf numFmtId="165" fontId="58" fillId="3" borderId="0" xfId="25" applyNumberFormat="1" applyFont="1" applyFill="1" applyBorder="1" applyAlignment="1">
      <alignment vertical="center"/>
    </xf>
    <xf numFmtId="173" fontId="58" fillId="3" borderId="0" xfId="25" applyNumberFormat="1" applyFont="1" applyFill="1" applyBorder="1" applyAlignment="1">
      <alignment horizontal="center" vertical="center"/>
    </xf>
    <xf numFmtId="0" fontId="26" fillId="0" borderId="37" xfId="28" applyFont="1" applyBorder="1" applyAlignment="1">
      <alignment horizontal="justify" vertical="center"/>
    </xf>
    <xf numFmtId="165" fontId="25" fillId="0" borderId="6" xfId="12" applyNumberFormat="1" applyFont="1" applyFill="1" applyBorder="1" applyAlignment="1">
      <alignment horizontal="left" vertical="center" wrapText="1" indent="1"/>
    </xf>
    <xf numFmtId="0" fontId="0" fillId="0" borderId="0" xfId="29" applyFont="1" applyAlignment="1">
      <alignment horizontal="justify"/>
    </xf>
    <xf numFmtId="0" fontId="26" fillId="0" borderId="2" xfId="30" applyFont="1" applyBorder="1" applyAlignment="1">
      <alignment horizontal="justify" vertical="center"/>
    </xf>
    <xf numFmtId="165" fontId="25" fillId="6" borderId="0" xfId="12" applyNumberFormat="1" applyFont="1" applyFill="1" applyBorder="1" applyAlignment="1">
      <alignment horizontal="right" vertical="center" wrapText="1" indent="1"/>
    </xf>
    <xf numFmtId="165" fontId="25" fillId="0" borderId="0" xfId="12" applyNumberFormat="1" applyFont="1" applyFill="1" applyBorder="1" applyAlignment="1">
      <alignment horizontal="right" vertical="center" wrapText="1" indent="1"/>
    </xf>
    <xf numFmtId="166" fontId="11" fillId="25" borderId="4" xfId="9" applyNumberFormat="1" applyFont="1" applyFill="1" applyAlignment="1">
      <alignment horizontal="right" vertical="center" wrapText="1" indent="1"/>
    </xf>
    <xf numFmtId="166" fontId="29" fillId="0" borderId="0" xfId="0" applyNumberFormat="1" applyFont="1"/>
    <xf numFmtId="0" fontId="0" fillId="0" borderId="0" xfId="31" applyFont="1" applyAlignment="1">
      <alignment horizontal="justify" vertical="center"/>
    </xf>
    <xf numFmtId="0" fontId="26" fillId="0" borderId="2" xfId="31" applyFont="1" applyBorder="1" applyAlignment="1">
      <alignment horizontal="justify" vertical="center"/>
    </xf>
    <xf numFmtId="165" fontId="25" fillId="6" borderId="0" xfId="12" applyNumberFormat="1" applyFont="1" applyFill="1" applyAlignment="1">
      <alignment horizontal="left" vertical="center" wrapText="1" indent="1"/>
    </xf>
    <xf numFmtId="166" fontId="25" fillId="6" borderId="0" xfId="12" applyNumberFormat="1" applyFont="1" applyFill="1" applyAlignment="1">
      <alignment horizontal="right" vertical="center" wrapText="1" indent="1"/>
    </xf>
    <xf numFmtId="165" fontId="25" fillId="0" borderId="0" xfId="12" applyNumberFormat="1" applyFont="1" applyFill="1" applyAlignment="1">
      <alignment horizontal="left" vertical="center" wrapText="1" indent="1"/>
    </xf>
    <xf numFmtId="166" fontId="25" fillId="0" borderId="0" xfId="12" applyNumberFormat="1" applyFont="1" applyFill="1" applyAlignment="1">
      <alignment horizontal="right" vertical="center" wrapText="1" indent="1"/>
    </xf>
    <xf numFmtId="0" fontId="0" fillId="0" borderId="6" xfId="31" applyFont="1" applyBorder="1" applyAlignment="1">
      <alignment horizontal="justify" vertical="center"/>
    </xf>
    <xf numFmtId="0" fontId="0" fillId="0" borderId="0" xfId="28" applyFont="1" applyAlignment="1">
      <alignment horizontal="justify" vertical="center"/>
    </xf>
    <xf numFmtId="0" fontId="0" fillId="0" borderId="0" xfId="28" applyFont="1" applyBorder="1" applyAlignment="1">
      <alignment horizontal="justify" vertical="center"/>
    </xf>
    <xf numFmtId="0" fontId="26" fillId="0" borderId="2" xfId="28" applyFont="1" applyBorder="1" applyAlignment="1">
      <alignment horizontal="justify" vertical="center"/>
    </xf>
    <xf numFmtId="0" fontId="23" fillId="0" borderId="0" xfId="13" applyFont="1" applyAlignment="1">
      <alignment horizontal="justify" vertical="center"/>
    </xf>
    <xf numFmtId="0" fontId="23" fillId="0" borderId="0" xfId="13" applyFont="1" applyAlignment="1">
      <alignment horizontal="right" vertical="center"/>
    </xf>
    <xf numFmtId="0" fontId="24" fillId="3" borderId="1" xfId="2" applyAlignment="1">
      <alignment horizontal="right" wrapText="1"/>
    </xf>
    <xf numFmtId="165" fontId="35" fillId="3" borderId="2" xfId="27" applyNumberFormat="1" applyFont="1" applyFill="1" applyBorder="1" applyAlignment="1">
      <alignment horizontal="right" vertical="center"/>
    </xf>
    <xf numFmtId="0" fontId="54" fillId="3" borderId="0" xfId="27" applyFont="1" applyFill="1" applyBorder="1" applyAlignment="1">
      <alignment horizontal="center" vertical="center" wrapText="1"/>
    </xf>
    <xf numFmtId="0" fontId="53" fillId="5" borderId="0" xfId="27" applyFont="1" applyFill="1" applyBorder="1" applyAlignment="1">
      <alignment horizontal="right" vertical="center" wrapText="1"/>
    </xf>
    <xf numFmtId="0" fontId="11" fillId="5" borderId="0" xfId="27" applyFont="1" applyFill="1" applyBorder="1" applyAlignment="1">
      <alignment horizontal="right" vertical="center" wrapText="1"/>
    </xf>
    <xf numFmtId="172" fontId="25" fillId="6" borderId="0" xfId="12" applyNumberFormat="1" applyFont="1" applyFill="1" applyBorder="1" applyAlignment="1">
      <alignment horizontal="right" vertical="center" wrapText="1"/>
    </xf>
    <xf numFmtId="172" fontId="25" fillId="0" borderId="0" xfId="12" applyNumberFormat="1" applyFont="1" applyFill="1" applyBorder="1" applyAlignment="1">
      <alignment horizontal="right" vertical="center" wrapText="1"/>
    </xf>
    <xf numFmtId="166" fontId="11" fillId="24" borderId="4" xfId="9" applyNumberFormat="1" applyFont="1" applyFill="1" applyAlignment="1">
      <alignment horizontal="left" vertical="center" wrapText="1" indent="1"/>
    </xf>
    <xf numFmtId="172" fontId="11" fillId="24" borderId="4" xfId="9" applyNumberFormat="1" applyFont="1" applyFill="1" applyAlignment="1">
      <alignment horizontal="right" vertical="center" wrapText="1"/>
    </xf>
    <xf numFmtId="0" fontId="52" fillId="3" borderId="0" xfId="25" applyFont="1" applyFill="1" applyBorder="1" applyAlignment="1">
      <alignment horizontal="right" vertical="center"/>
    </xf>
    <xf numFmtId="166" fontId="11" fillId="25" borderId="4" xfId="9" applyNumberFormat="1" applyFont="1" applyFill="1" applyAlignment="1">
      <alignment horizontal="left" vertical="center" wrapText="1" indent="1"/>
    </xf>
    <xf numFmtId="0" fontId="26" fillId="3" borderId="0" xfId="33" applyFont="1" applyFill="1"/>
    <xf numFmtId="0" fontId="11" fillId="16" borderId="32" xfId="33" applyFont="1" applyFill="1" applyBorder="1" applyAlignment="1">
      <alignment horizontal="right" vertical="center" wrapText="1" indent="1"/>
    </xf>
    <xf numFmtId="0" fontId="11" fillId="5" borderId="32" xfId="33" applyFont="1" applyFill="1" applyBorder="1" applyAlignment="1">
      <alignment horizontal="right" vertical="center" indent="1"/>
    </xf>
    <xf numFmtId="0" fontId="26" fillId="3" borderId="33" xfId="33" applyFont="1" applyFill="1" applyBorder="1"/>
    <xf numFmtId="0" fontId="11" fillId="16" borderId="32" xfId="33" applyFont="1" applyFill="1" applyBorder="1" applyAlignment="1">
      <alignment horizontal="right" vertical="center" indent="1"/>
    </xf>
    <xf numFmtId="0" fontId="11" fillId="5" borderId="32" xfId="33" applyFont="1" applyFill="1" applyBorder="1" applyAlignment="1">
      <alignment horizontal="right" vertical="center" wrapText="1" indent="1"/>
    </xf>
    <xf numFmtId="165" fontId="13" fillId="6" borderId="38" xfId="12" applyNumberFormat="1" applyFont="1" applyFill="1" applyBorder="1" applyAlignment="1">
      <alignment horizontal="left" vertical="center" wrapText="1" indent="1"/>
    </xf>
    <xf numFmtId="172" fontId="13" fillId="6" borderId="0" xfId="12" applyNumberFormat="1" applyFont="1" applyFill="1" applyBorder="1" applyAlignment="1">
      <alignment horizontal="right" vertical="center" wrapText="1"/>
    </xf>
    <xf numFmtId="172" fontId="40" fillId="0" borderId="0" xfId="12" applyNumberFormat="1" applyFont="1" applyFill="1" applyBorder="1" applyAlignment="1">
      <alignment horizontal="right" vertical="center" wrapText="1"/>
    </xf>
    <xf numFmtId="165" fontId="13" fillId="0" borderId="0" xfId="12" applyNumberFormat="1" applyFont="1" applyFill="1" applyBorder="1" applyAlignment="1">
      <alignment horizontal="left" vertical="center" wrapText="1" indent="1"/>
    </xf>
    <xf numFmtId="172" fontId="13" fillId="0" borderId="0" xfId="12" applyNumberFormat="1" applyFont="1" applyFill="1" applyBorder="1" applyAlignment="1">
      <alignment horizontal="right" vertical="center" wrapText="1"/>
    </xf>
    <xf numFmtId="165" fontId="13" fillId="6" borderId="0" xfId="12" applyNumberFormat="1" applyFont="1" applyFill="1" applyBorder="1" applyAlignment="1">
      <alignment horizontal="left" vertical="center" wrapText="1" indent="1"/>
    </xf>
    <xf numFmtId="0" fontId="0" fillId="0" borderId="36" xfId="28" applyFont="1" applyBorder="1" applyAlignment="1">
      <alignment horizontal="justify" vertical="center"/>
    </xf>
    <xf numFmtId="0" fontId="29" fillId="0" borderId="0" xfId="0" applyFont="1" applyAlignment="1">
      <alignment horizontal="left" indent="1"/>
    </xf>
    <xf numFmtId="0" fontId="24" fillId="3" borderId="1" xfId="2" applyAlignment="1">
      <alignment horizontal="left" wrapText="1" indent="1"/>
    </xf>
    <xf numFmtId="0" fontId="26" fillId="0" borderId="2" xfId="28" applyFont="1" applyBorder="1" applyAlignment="1">
      <alignment horizontal="left" vertical="center" indent="1"/>
    </xf>
    <xf numFmtId="0" fontId="34" fillId="0" borderId="2" xfId="0" applyFont="1" applyBorder="1" applyAlignment="1">
      <alignment horizontal="left" indent="1"/>
    </xf>
    <xf numFmtId="0" fontId="26" fillId="0" borderId="0" xfId="34" applyFont="1"/>
    <xf numFmtId="0" fontId="26" fillId="0" borderId="0" xfId="34" applyFont="1" applyAlignment="1">
      <alignment horizontal="center"/>
    </xf>
    <xf numFmtId="0" fontId="26" fillId="0" borderId="0" xfId="34" applyFont="1" applyBorder="1" applyAlignment="1">
      <alignment horizontal="right" vertical="center"/>
    </xf>
    <xf numFmtId="0" fontId="11" fillId="16" borderId="27" xfId="34" applyFont="1" applyFill="1" applyBorder="1" applyAlignment="1">
      <alignment horizontal="right" vertical="center"/>
    </xf>
    <xf numFmtId="0" fontId="11" fillId="5" borderId="32" xfId="34" applyFont="1" applyFill="1" applyBorder="1" applyAlignment="1">
      <alignment horizontal="right" vertical="center" wrapText="1" indent="1"/>
    </xf>
    <xf numFmtId="0" fontId="11" fillId="16" borderId="32" xfId="34" applyFont="1" applyFill="1" applyBorder="1" applyAlignment="1">
      <alignment horizontal="right" vertical="center"/>
    </xf>
    <xf numFmtId="0" fontId="11" fillId="5" borderId="28" xfId="34" applyFont="1" applyFill="1" applyBorder="1" applyAlignment="1">
      <alignment horizontal="right" vertical="center" wrapText="1" indent="1"/>
    </xf>
    <xf numFmtId="166" fontId="13" fillId="6" borderId="0" xfId="12" applyNumberFormat="1" applyFont="1" applyFill="1" applyAlignment="1">
      <alignment vertical="center" wrapText="1"/>
    </xf>
    <xf numFmtId="166" fontId="25" fillId="0" borderId="0" xfId="12" applyNumberFormat="1" applyFont="1" applyFill="1" applyAlignment="1">
      <alignment vertical="center" wrapText="1"/>
    </xf>
    <xf numFmtId="166" fontId="25" fillId="6" borderId="0" xfId="12" applyNumberFormat="1" applyFont="1" applyFill="1" applyAlignment="1">
      <alignment vertical="center" wrapText="1"/>
    </xf>
    <xf numFmtId="166" fontId="13" fillId="26" borderId="0" xfId="12" applyNumberFormat="1" applyFont="1" applyFill="1" applyAlignment="1">
      <alignment vertical="center" wrapText="1"/>
    </xf>
    <xf numFmtId="166" fontId="25" fillId="26" borderId="0" xfId="12" applyNumberFormat="1" applyFont="1" applyFill="1" applyAlignment="1">
      <alignment vertical="center" wrapText="1"/>
    </xf>
    <xf numFmtId="166" fontId="11" fillId="24" borderId="4" xfId="9" applyNumberFormat="1" applyFont="1" applyFill="1" applyAlignment="1">
      <alignment vertical="center" wrapText="1"/>
    </xf>
    <xf numFmtId="0" fontId="0" fillId="0" borderId="36" xfId="28" applyFont="1" applyBorder="1" applyAlignment="1">
      <alignment horizontal="left" vertical="center" indent="1"/>
    </xf>
    <xf numFmtId="0" fontId="29" fillId="0" borderId="6" xfId="0" applyFont="1" applyBorder="1" applyAlignment="1">
      <alignment horizontal="left" indent="1"/>
    </xf>
    <xf numFmtId="0" fontId="34" fillId="0" borderId="2" xfId="0" applyFont="1" applyBorder="1"/>
    <xf numFmtId="0" fontId="26" fillId="0" borderId="0" xfId="33" applyFont="1" applyBorder="1" applyAlignment="1">
      <alignment horizontal="center"/>
    </xf>
    <xf numFmtId="0" fontId="26" fillId="0" borderId="0" xfId="33" applyFont="1" applyAlignment="1">
      <alignment horizontal="center"/>
    </xf>
    <xf numFmtId="0" fontId="26" fillId="0" borderId="0" xfId="33" applyFont="1"/>
    <xf numFmtId="0" fontId="11" fillId="16" borderId="27" xfId="33" applyFont="1" applyFill="1" applyBorder="1" applyAlignment="1">
      <alignment horizontal="right" vertical="center" indent="1"/>
    </xf>
    <xf numFmtId="0" fontId="11" fillId="16" borderId="0" xfId="8" applyFont="1" applyFill="1" applyAlignment="1">
      <alignment horizontal="right" vertical="center" wrapText="1" indent="1"/>
    </xf>
    <xf numFmtId="0" fontId="51" fillId="0" borderId="41" xfId="0" applyFont="1" applyBorder="1" applyAlignment="1">
      <alignment vertical="center" wrapText="1"/>
    </xf>
    <xf numFmtId="0" fontId="51" fillId="0" borderId="41" xfId="0" applyFont="1" applyBorder="1" applyAlignment="1">
      <alignment vertical="center"/>
    </xf>
    <xf numFmtId="49" fontId="11" fillId="5" borderId="45" xfId="35" applyNumberFormat="1" applyFont="1" applyFill="1" applyBorder="1" applyAlignment="1">
      <alignment horizontal="center" vertical="center" wrapText="1"/>
    </xf>
    <xf numFmtId="0" fontId="40" fillId="27" borderId="49" xfId="36" applyFont="1" applyFill="1" applyBorder="1" applyAlignment="1">
      <alignment horizontal="center" vertical="center" wrapText="1"/>
    </xf>
    <xf numFmtId="0" fontId="11" fillId="5" borderId="45" xfId="0" applyFont="1" applyFill="1" applyBorder="1" applyAlignment="1">
      <alignment horizontal="center" vertical="center" wrapText="1"/>
    </xf>
    <xf numFmtId="49" fontId="49" fillId="27" borderId="49" xfId="35" applyNumberFormat="1" applyFont="1" applyFill="1" applyBorder="1" applyAlignment="1">
      <alignment horizontal="center" vertical="center" wrapText="1"/>
    </xf>
    <xf numFmtId="165" fontId="44" fillId="0" borderId="0" xfId="12" applyNumberFormat="1" applyFont="1" applyFill="1" applyBorder="1" applyAlignment="1">
      <alignment horizontal="left" vertical="center" wrapText="1" indent="1"/>
    </xf>
    <xf numFmtId="166" fontId="25" fillId="0" borderId="38" xfId="12" applyNumberFormat="1" applyFont="1" applyFill="1" applyBorder="1" applyAlignment="1">
      <alignment horizontal="right" vertical="center" wrapText="1"/>
    </xf>
    <xf numFmtId="166" fontId="44" fillId="0" borderId="38" xfId="12" applyNumberFormat="1" applyFont="1" applyFill="1" applyBorder="1" applyAlignment="1">
      <alignment horizontal="right" vertical="center" wrapText="1"/>
    </xf>
    <xf numFmtId="165" fontId="41" fillId="6" borderId="0" xfId="12" applyNumberFormat="1" applyFont="1" applyFill="1" applyBorder="1" applyAlignment="1">
      <alignment horizontal="left" vertical="center" wrapText="1" indent="1"/>
    </xf>
    <xf numFmtId="166" fontId="41" fillId="6" borderId="0" xfId="12" applyNumberFormat="1" applyFont="1" applyFill="1" applyBorder="1" applyAlignment="1">
      <alignment horizontal="right" vertical="center" wrapText="1"/>
    </xf>
    <xf numFmtId="165" fontId="41" fillId="0" borderId="0" xfId="12" applyNumberFormat="1" applyFont="1" applyFill="1" applyBorder="1" applyAlignment="1">
      <alignment horizontal="left" vertical="center" wrapText="1" indent="2"/>
    </xf>
    <xf numFmtId="166" fontId="41" fillId="0" borderId="0" xfId="12" applyNumberFormat="1" applyFont="1" applyFill="1" applyBorder="1" applyAlignment="1">
      <alignment horizontal="right" vertical="center" wrapText="1"/>
    </xf>
    <xf numFmtId="165" fontId="41" fillId="6" borderId="0" xfId="12" applyNumberFormat="1" applyFont="1" applyFill="1" applyBorder="1" applyAlignment="1">
      <alignment horizontal="left" vertical="center" wrapText="1" indent="2"/>
    </xf>
    <xf numFmtId="0" fontId="47" fillId="0" borderId="0" xfId="0" applyFont="1"/>
    <xf numFmtId="0" fontId="14" fillId="0" borderId="41" xfId="0" applyFont="1" applyBorder="1"/>
    <xf numFmtId="0" fontId="11" fillId="5" borderId="45" xfId="38" applyFont="1" applyFill="1" applyBorder="1" applyAlignment="1">
      <alignment horizontal="center" vertical="center"/>
    </xf>
    <xf numFmtId="0" fontId="11" fillId="5" borderId="45" xfId="38" applyFont="1" applyFill="1" applyBorder="1" applyAlignment="1">
      <alignment horizontal="center" vertical="center" wrapText="1"/>
    </xf>
    <xf numFmtId="166" fontId="41" fillId="6" borderId="38" xfId="12" applyNumberFormat="1" applyFont="1" applyFill="1" applyBorder="1" applyAlignment="1">
      <alignment horizontal="left" vertical="center" wrapText="1" indent="1"/>
    </xf>
    <xf numFmtId="166" fontId="41" fillId="6" borderId="52" xfId="12" applyNumberFormat="1" applyFont="1" applyFill="1" applyBorder="1" applyAlignment="1">
      <alignment horizontal="left" vertical="center" wrapText="1" indent="1"/>
    </xf>
    <xf numFmtId="166" fontId="41" fillId="28" borderId="45" xfId="12" applyNumberFormat="1" applyFont="1" applyFill="1" applyBorder="1" applyAlignment="1">
      <alignment horizontal="left" vertical="center" wrapText="1" indent="1"/>
    </xf>
    <xf numFmtId="165" fontId="41" fillId="0" borderId="0" xfId="12" applyNumberFormat="1" applyFont="1" applyFill="1" applyBorder="1" applyAlignment="1">
      <alignment horizontal="left" vertical="center" wrapText="1" indent="1"/>
    </xf>
    <xf numFmtId="166" fontId="41" fillId="0" borderId="33" xfId="12" applyNumberFormat="1" applyFont="1" applyFill="1" applyBorder="1" applyAlignment="1">
      <alignment horizontal="left" vertical="center" wrapText="1" indent="1"/>
    </xf>
    <xf numFmtId="166" fontId="41" fillId="0" borderId="0" xfId="12" applyNumberFormat="1" applyFont="1" applyFill="1" applyBorder="1" applyAlignment="1">
      <alignment horizontal="left" vertical="center" wrapText="1" indent="1"/>
    </xf>
    <xf numFmtId="166" fontId="41" fillId="0" borderId="38" xfId="12" applyNumberFormat="1" applyFont="1" applyFill="1" applyBorder="1" applyAlignment="1">
      <alignment horizontal="left" vertical="center" wrapText="1" indent="1"/>
    </xf>
    <xf numFmtId="165" fontId="41" fillId="6" borderId="27" xfId="12" applyNumberFormat="1" applyFont="1" applyFill="1" applyBorder="1" applyAlignment="1">
      <alignment horizontal="left" vertical="center" wrapText="1" indent="2"/>
    </xf>
    <xf numFmtId="166" fontId="41" fillId="28" borderId="45" xfId="12" applyNumberFormat="1" applyFont="1" applyFill="1" applyBorder="1" applyAlignment="1">
      <alignment horizontal="left" vertical="center" wrapText="1"/>
    </xf>
    <xf numFmtId="166" fontId="41" fillId="6" borderId="28" xfId="12" applyNumberFormat="1" applyFont="1" applyFill="1" applyBorder="1" applyAlignment="1">
      <alignment horizontal="left" vertical="center" wrapText="1"/>
    </xf>
    <xf numFmtId="166" fontId="41" fillId="6" borderId="0" xfId="12" applyNumberFormat="1" applyFont="1" applyFill="1" applyBorder="1" applyAlignment="1">
      <alignment horizontal="left" vertical="center" wrapText="1"/>
    </xf>
    <xf numFmtId="165" fontId="41" fillId="0" borderId="27" xfId="12" applyNumberFormat="1" applyFont="1" applyFill="1" applyBorder="1" applyAlignment="1">
      <alignment horizontal="left" vertical="center" wrapText="1" indent="3"/>
    </xf>
    <xf numFmtId="166" fontId="41" fillId="0" borderId="28" xfId="12" applyNumberFormat="1" applyFont="1" applyFill="1" applyBorder="1" applyAlignment="1">
      <alignment horizontal="left" vertical="center" wrapText="1" indent="1"/>
    </xf>
    <xf numFmtId="166" fontId="41" fillId="28" borderId="45" xfId="12" applyNumberFormat="1" applyFont="1" applyFill="1" applyBorder="1" applyAlignment="1">
      <alignment horizontal="left" vertical="center" wrapText="1" indent="2"/>
    </xf>
    <xf numFmtId="166" fontId="41" fillId="6" borderId="28" xfId="12" applyNumberFormat="1" applyFont="1" applyFill="1" applyBorder="1" applyAlignment="1">
      <alignment horizontal="left" vertical="center" wrapText="1" indent="2"/>
    </xf>
    <xf numFmtId="166" fontId="41" fillId="6" borderId="0" xfId="12" applyNumberFormat="1" applyFont="1" applyFill="1" applyBorder="1" applyAlignment="1">
      <alignment horizontal="left" vertical="center" wrapText="1" indent="2"/>
    </xf>
    <xf numFmtId="166" fontId="41" fillId="0" borderId="28" xfId="12" applyNumberFormat="1" applyFont="1" applyFill="1" applyBorder="1" applyAlignment="1">
      <alignment horizontal="left" vertical="center" wrapText="1" indent="2"/>
    </xf>
    <xf numFmtId="166" fontId="41" fillId="0" borderId="0" xfId="12" applyNumberFormat="1" applyFont="1" applyFill="1" applyBorder="1" applyAlignment="1">
      <alignment horizontal="left" vertical="center" wrapText="1" indent="2"/>
    </xf>
    <xf numFmtId="165" fontId="41" fillId="6" borderId="27" xfId="12" applyNumberFormat="1" applyFont="1" applyFill="1" applyBorder="1" applyAlignment="1">
      <alignment horizontal="left" vertical="center" wrapText="1" indent="3"/>
    </xf>
    <xf numFmtId="0" fontId="9" fillId="3" borderId="0" xfId="7" applyFont="1" applyAlignment="1" applyProtection="1">
      <alignment horizontal="left" vertical="center"/>
      <protection locked="0"/>
    </xf>
    <xf numFmtId="0" fontId="47" fillId="0" borderId="38" xfId="0" applyFont="1" applyBorder="1"/>
    <xf numFmtId="0" fontId="47" fillId="0" borderId="0" xfId="0" applyFont="1" applyBorder="1"/>
    <xf numFmtId="0" fontId="46" fillId="0" borderId="0" xfId="37" applyFont="1"/>
    <xf numFmtId="0" fontId="45" fillId="0" borderId="41" xfId="35" applyFont="1" applyBorder="1" applyAlignment="1">
      <alignment horizontal="left" vertical="top" wrapText="1"/>
    </xf>
    <xf numFmtId="0" fontId="30" fillId="0" borderId="27" xfId="37" applyFont="1" applyFill="1" applyBorder="1" applyAlignment="1">
      <alignment horizontal="center" vertical="center" wrapText="1"/>
    </xf>
    <xf numFmtId="0" fontId="11" fillId="5" borderId="45" xfId="37" applyFont="1" applyFill="1" applyBorder="1" applyAlignment="1">
      <alignment horizontal="center" vertical="center" wrapText="1"/>
    </xf>
    <xf numFmtId="0" fontId="30" fillId="5" borderId="32" xfId="37" applyFont="1" applyFill="1" applyBorder="1" applyAlignment="1">
      <alignment horizontal="center" vertical="center" wrapText="1"/>
    </xf>
    <xf numFmtId="0" fontId="11" fillId="27" borderId="35" xfId="38" quotePrefix="1" applyFont="1" applyFill="1" applyBorder="1" applyAlignment="1">
      <alignment horizontal="center" vertical="center" wrapText="1"/>
    </xf>
    <xf numFmtId="0" fontId="11" fillId="27" borderId="35" xfId="37" applyFont="1" applyFill="1" applyBorder="1" applyAlignment="1">
      <alignment horizontal="center" vertical="center" wrapText="1"/>
    </xf>
    <xf numFmtId="165" fontId="44" fillId="6" borderId="0" xfId="12" applyNumberFormat="1" applyFont="1" applyFill="1" applyBorder="1" applyAlignment="1">
      <alignment horizontal="left" vertical="center" wrapText="1" indent="1"/>
    </xf>
    <xf numFmtId="0" fontId="40" fillId="0" borderId="0" xfId="37" applyFont="1" applyFill="1" applyBorder="1" applyAlignment="1">
      <alignment horizontal="left" vertical="center" wrapText="1" indent="1"/>
    </xf>
    <xf numFmtId="0" fontId="31" fillId="0" borderId="2" xfId="26" applyFont="1" applyFill="1" applyBorder="1" applyAlignment="1">
      <alignment horizontal="justify" vertical="center"/>
    </xf>
    <xf numFmtId="165" fontId="25" fillId="3" borderId="54" xfId="12" applyNumberFormat="1" applyFont="1" applyFill="1" applyBorder="1" applyAlignment="1">
      <alignment horizontal="left" vertical="center" wrapText="1" indent="1"/>
    </xf>
    <xf numFmtId="166" fontId="25" fillId="25" borderId="54" xfId="12" applyNumberFormat="1" applyFont="1" applyFill="1" applyBorder="1" applyAlignment="1">
      <alignment horizontal="right" vertical="center" wrapText="1" indent="1"/>
    </xf>
    <xf numFmtId="166" fontId="25" fillId="3" borderId="54" xfId="12" applyNumberFormat="1" applyFont="1" applyFill="1" applyBorder="1" applyAlignment="1">
      <alignment horizontal="right" vertical="center" wrapText="1" indent="1"/>
    </xf>
    <xf numFmtId="165" fontId="25" fillId="3" borderId="55" xfId="12" applyNumberFormat="1" applyFont="1" applyFill="1" applyBorder="1" applyAlignment="1">
      <alignment horizontal="left" vertical="center" wrapText="1" indent="1"/>
    </xf>
    <xf numFmtId="166" fontId="25" fillId="0" borderId="55" xfId="12" applyNumberFormat="1" applyFont="1" applyFill="1" applyBorder="1" applyAlignment="1">
      <alignment horizontal="right" vertical="center" wrapText="1" indent="1"/>
    </xf>
    <xf numFmtId="166" fontId="25" fillId="25" borderId="55" xfId="12" applyNumberFormat="1" applyFont="1" applyFill="1" applyBorder="1" applyAlignment="1">
      <alignment horizontal="right" vertical="center" wrapText="1" indent="1"/>
    </xf>
    <xf numFmtId="166" fontId="25" fillId="3" borderId="55" xfId="12" applyNumberFormat="1" applyFont="1" applyFill="1" applyBorder="1" applyAlignment="1">
      <alignment horizontal="right" vertical="center" wrapText="1" indent="1"/>
    </xf>
    <xf numFmtId="166" fontId="25" fillId="0" borderId="55" xfId="12" applyNumberFormat="1" applyFont="1" applyBorder="1" applyAlignment="1">
      <alignment horizontal="right" vertical="center" wrapText="1" indent="1"/>
    </xf>
    <xf numFmtId="165" fontId="25" fillId="3" borderId="56" xfId="12" applyNumberFormat="1" applyFont="1" applyFill="1" applyBorder="1" applyAlignment="1">
      <alignment horizontal="left" vertical="center" wrapText="1" indent="1"/>
    </xf>
    <xf numFmtId="166" fontId="25" fillId="25" borderId="56" xfId="12" applyNumberFormat="1" applyFont="1" applyFill="1" applyBorder="1" applyAlignment="1">
      <alignment horizontal="right" vertical="center" wrapText="1" indent="1"/>
    </xf>
    <xf numFmtId="166" fontId="25" fillId="0" borderId="56" xfId="12" applyNumberFormat="1" applyFont="1" applyBorder="1" applyAlignment="1">
      <alignment horizontal="right" vertical="center" wrapText="1" indent="1"/>
    </xf>
    <xf numFmtId="165" fontId="11" fillId="29" borderId="4" xfId="9" applyNumberFormat="1" applyFont="1" applyFill="1" applyAlignment="1">
      <alignment horizontal="left" vertical="center" wrapText="1" indent="1"/>
    </xf>
    <xf numFmtId="166" fontId="11" fillId="29" borderId="4" xfId="9" applyNumberFormat="1" applyFont="1" applyFill="1" applyAlignment="1">
      <alignment horizontal="right" vertical="center" wrapText="1" indent="1"/>
    </xf>
    <xf numFmtId="0" fontId="0" fillId="0" borderId="36" xfId="0" applyFont="1" applyBorder="1" applyAlignment="1">
      <alignment horizontal="justify"/>
    </xf>
    <xf numFmtId="0" fontId="25" fillId="3" borderId="0" xfId="12" applyFont="1" applyFill="1" applyAlignment="1">
      <alignment horizontal="left" vertical="center" wrapText="1" indent="1"/>
    </xf>
    <xf numFmtId="168" fontId="11" fillId="25" borderId="0" xfId="9" applyNumberFormat="1" applyFont="1" applyFill="1" applyBorder="1" applyAlignment="1">
      <alignment horizontal="left" vertical="center" wrapText="1" indent="1"/>
    </xf>
    <xf numFmtId="166" fontId="11" fillId="25" borderId="0" xfId="9" applyNumberFormat="1" applyFont="1" applyFill="1" applyBorder="1" applyAlignment="1">
      <alignment horizontal="right" vertical="center" wrapText="1" indent="1"/>
    </xf>
    <xf numFmtId="10" fontId="11" fillId="25" borderId="0" xfId="9" applyNumberFormat="1" applyFont="1" applyFill="1" applyBorder="1" applyAlignment="1">
      <alignment horizontal="right" vertical="center" wrapText="1" indent="1"/>
    </xf>
    <xf numFmtId="0" fontId="28" fillId="3" borderId="2" xfId="0" applyFont="1" applyFill="1" applyBorder="1" applyAlignment="1">
      <alignment horizontal="left" vertical="center"/>
    </xf>
    <xf numFmtId="168" fontId="11" fillId="11" borderId="4" xfId="9" applyNumberFormat="1" applyFont="1" applyFill="1" applyAlignment="1">
      <alignment horizontal="left" vertical="center" wrapText="1" indent="1"/>
    </xf>
    <xf numFmtId="166" fontId="11" fillId="11" borderId="4" xfId="9" applyNumberFormat="1" applyFont="1" applyFill="1" applyAlignment="1">
      <alignment horizontal="right" vertical="center" wrapText="1" indent="1"/>
    </xf>
    <xf numFmtId="0" fontId="28" fillId="3" borderId="6" xfId="0" applyFont="1" applyFill="1" applyBorder="1" applyAlignment="1">
      <alignment horizontal="left" vertical="center"/>
    </xf>
    <xf numFmtId="0" fontId="42" fillId="3" borderId="6" xfId="12" applyFill="1" applyBorder="1" applyAlignment="1">
      <alignment horizontal="right" vertical="center" wrapText="1" indent="1"/>
    </xf>
    <xf numFmtId="0" fontId="25" fillId="0" borderId="0" xfId="12" applyFont="1" applyFill="1" applyAlignment="1">
      <alignment horizontal="right" vertical="center" wrapText="1" indent="1"/>
    </xf>
    <xf numFmtId="10" fontId="13" fillId="6" borderId="0" xfId="12" applyNumberFormat="1" applyFont="1" applyFill="1" applyBorder="1" applyAlignment="1">
      <alignment horizontal="right" vertical="center" wrapText="1" indent="1"/>
    </xf>
    <xf numFmtId="166" fontId="13" fillId="6" borderId="0" xfId="12" applyNumberFormat="1" applyFont="1" applyFill="1" applyBorder="1" applyAlignment="1">
      <alignment horizontal="right" vertical="center" wrapText="1" indent="1"/>
    </xf>
    <xf numFmtId="10" fontId="13" fillId="0" borderId="0" xfId="12" applyNumberFormat="1" applyFont="1" applyFill="1" applyBorder="1" applyAlignment="1">
      <alignment horizontal="right" vertical="center" wrapText="1" indent="1"/>
    </xf>
    <xf numFmtId="166" fontId="13" fillId="0" borderId="0" xfId="12" applyNumberFormat="1" applyFont="1" applyFill="1" applyBorder="1" applyAlignment="1">
      <alignment horizontal="right" vertical="center" wrapText="1" indent="1"/>
    </xf>
    <xf numFmtId="171" fontId="11" fillId="11" borderId="0" xfId="9" applyNumberFormat="1" applyFont="1" applyFill="1" applyBorder="1" applyAlignment="1">
      <alignment horizontal="left" vertical="center" wrapText="1" indent="1"/>
    </xf>
    <xf numFmtId="10" fontId="11" fillId="11" borderId="0" xfId="9" applyNumberFormat="1" applyFont="1" applyFill="1" applyBorder="1" applyAlignment="1">
      <alignment horizontal="right" vertical="center" wrapText="1" indent="1"/>
    </xf>
    <xf numFmtId="166" fontId="11" fillId="11" borderId="0" xfId="9" applyNumberFormat="1" applyFont="1" applyFill="1" applyBorder="1" applyAlignment="1">
      <alignment horizontal="right" vertical="center" wrapText="1" indent="1"/>
    </xf>
    <xf numFmtId="0" fontId="37" fillId="3" borderId="0" xfId="25" applyFont="1" applyFill="1" applyBorder="1" applyAlignment="1">
      <alignment horizontal="justify" vertical="center"/>
    </xf>
    <xf numFmtId="0" fontId="31" fillId="3" borderId="0" xfId="25" applyFont="1" applyFill="1" applyBorder="1" applyAlignment="1">
      <alignment horizontal="justify" vertical="center"/>
    </xf>
    <xf numFmtId="0" fontId="9" fillId="3" borderId="2" xfId="39" applyFont="1" applyBorder="1" applyAlignment="1" applyProtection="1">
      <alignment horizontal="left" vertical="top"/>
      <protection locked="0"/>
    </xf>
    <xf numFmtId="0" fontId="41" fillId="0" borderId="57" xfId="0" applyFont="1" applyBorder="1"/>
    <xf numFmtId="0" fontId="11" fillId="5" borderId="57" xfId="26" applyFont="1" applyFill="1" applyBorder="1" applyAlignment="1">
      <alignment vertical="center" wrapText="1"/>
    </xf>
    <xf numFmtId="0" fontId="11" fillId="5" borderId="57" xfId="26" applyFont="1" applyFill="1" applyBorder="1" applyAlignment="1">
      <alignment horizontal="center" vertical="center" wrapText="1"/>
    </xf>
    <xf numFmtId="0" fontId="39" fillId="0" borderId="58" xfId="26" applyFont="1" applyFill="1" applyBorder="1" applyAlignment="1">
      <alignment horizontal="center"/>
    </xf>
    <xf numFmtId="0" fontId="11" fillId="0" borderId="58" xfId="26" applyFont="1" applyFill="1" applyBorder="1" applyAlignment="1">
      <alignment vertical="center" wrapText="1"/>
    </xf>
    <xf numFmtId="0" fontId="11" fillId="0" borderId="58" xfId="26" applyFont="1" applyFill="1" applyBorder="1" applyAlignment="1">
      <alignment horizontal="center" vertical="center" wrapText="1"/>
    </xf>
    <xf numFmtId="0" fontId="41" fillId="0" borderId="36" xfId="0" applyFont="1" applyBorder="1"/>
    <xf numFmtId="169" fontId="25" fillId="3" borderId="36" xfId="40" applyNumberFormat="1" applyFont="1" applyFill="1" applyBorder="1" applyAlignment="1">
      <alignment horizontal="center"/>
    </xf>
    <xf numFmtId="168" fontId="25" fillId="3" borderId="36" xfId="40" applyNumberFormat="1" applyFont="1" applyFill="1" applyBorder="1" applyAlignment="1">
      <alignment horizontal="right"/>
    </xf>
    <xf numFmtId="10" fontId="25" fillId="3" borderId="36" xfId="41" applyNumberFormat="1" applyFont="1" applyFill="1" applyBorder="1" applyAlignment="1">
      <alignment horizontal="right"/>
    </xf>
    <xf numFmtId="170" fontId="25" fillId="3" borderId="36" xfId="40" applyNumberFormat="1" applyFont="1" applyFill="1" applyBorder="1" applyAlignment="1">
      <alignment horizontal="right"/>
    </xf>
    <xf numFmtId="0" fontId="41" fillId="0" borderId="0" xfId="0" applyFont="1"/>
    <xf numFmtId="169" fontId="25" fillId="3" borderId="0" xfId="40" applyNumberFormat="1" applyFont="1" applyFill="1" applyBorder="1" applyAlignment="1">
      <alignment horizontal="center"/>
    </xf>
    <xf numFmtId="168" fontId="25" fillId="3" borderId="0" xfId="40" applyNumberFormat="1" applyFont="1" applyFill="1" applyBorder="1" applyAlignment="1">
      <alignment horizontal="right"/>
    </xf>
    <xf numFmtId="10" fontId="25" fillId="3" borderId="0" xfId="41" applyNumberFormat="1" applyFont="1" applyFill="1" applyBorder="1" applyAlignment="1">
      <alignment horizontal="right"/>
    </xf>
    <xf numFmtId="170" fontId="25" fillId="3" borderId="0" xfId="40" applyNumberFormat="1" applyFont="1" applyFill="1" applyBorder="1" applyAlignment="1">
      <alignment horizontal="right"/>
    </xf>
    <xf numFmtId="0" fontId="40" fillId="30" borderId="57" xfId="26" applyFont="1" applyFill="1" applyBorder="1" applyAlignment="1">
      <alignment horizontal="center"/>
    </xf>
    <xf numFmtId="168" fontId="40" fillId="30" borderId="57" xfId="40" applyNumberFormat="1" applyFont="1" applyFill="1" applyBorder="1" applyAlignment="1">
      <alignment horizontal="right"/>
    </xf>
    <xf numFmtId="10" fontId="40" fillId="30" borderId="57" xfId="41" applyNumberFormat="1" applyFont="1" applyFill="1" applyBorder="1" applyAlignment="1">
      <alignment horizontal="right"/>
    </xf>
    <xf numFmtId="170" fontId="40" fillId="30" borderId="57" xfId="40" applyNumberFormat="1" applyFont="1" applyFill="1" applyBorder="1" applyAlignment="1">
      <alignment horizontal="right"/>
    </xf>
    <xf numFmtId="168" fontId="25" fillId="30" borderId="57" xfId="40" applyNumberFormat="1" applyFont="1" applyFill="1" applyBorder="1" applyAlignment="1">
      <alignment horizontal="right"/>
    </xf>
    <xf numFmtId="0" fontId="40" fillId="0" borderId="58" xfId="26" applyFont="1" applyFill="1" applyBorder="1" applyAlignment="1">
      <alignment horizontal="center" vertical="center" wrapText="1"/>
    </xf>
    <xf numFmtId="0" fontId="39" fillId="0" borderId="58" xfId="26" applyFont="1" applyFill="1" applyBorder="1" applyAlignment="1">
      <alignment horizontal="left"/>
    </xf>
    <xf numFmtId="168" fontId="39" fillId="0" borderId="58" xfId="26" applyNumberFormat="1" applyFont="1" applyFill="1" applyBorder="1" applyAlignment="1">
      <alignment horizontal="right"/>
    </xf>
    <xf numFmtId="10" fontId="39" fillId="0" borderId="58" xfId="26" applyNumberFormat="1" applyFont="1" applyFill="1" applyBorder="1" applyAlignment="1">
      <alignment horizontal="right" vertical="center"/>
    </xf>
    <xf numFmtId="170" fontId="39" fillId="0" borderId="58" xfId="26" applyNumberFormat="1" applyFont="1" applyFill="1" applyBorder="1" applyAlignment="1">
      <alignment horizontal="right"/>
    </xf>
    <xf numFmtId="0" fontId="34" fillId="0" borderId="2" xfId="25" applyFont="1" applyBorder="1" applyAlignment="1">
      <alignment horizontal="justify"/>
    </xf>
    <xf numFmtId="0" fontId="38" fillId="0" borderId="0" xfId="26" applyFont="1" applyFill="1" applyBorder="1" applyAlignment="1">
      <alignment horizontal="justify" vertical="center"/>
    </xf>
    <xf numFmtId="165" fontId="11" fillId="25" borderId="4" xfId="9" applyNumberFormat="1" applyFont="1" applyFill="1" applyAlignment="1">
      <alignment horizontal="left" vertical="center" wrapText="1" indent="1"/>
    </xf>
    <xf numFmtId="0" fontId="37" fillId="3" borderId="6" xfId="25" applyFont="1" applyFill="1" applyBorder="1" applyAlignment="1">
      <alignment horizontal="justify" vertical="center"/>
    </xf>
    <xf numFmtId="0" fontId="31" fillId="3" borderId="6" xfId="25" applyFont="1" applyFill="1" applyBorder="1" applyAlignment="1">
      <alignment horizontal="justify" vertical="center"/>
    </xf>
    <xf numFmtId="0" fontId="20" fillId="2" borderId="0" xfId="0" applyFont="1" applyFill="1" applyAlignment="1">
      <alignment horizontal="center"/>
    </xf>
    <xf numFmtId="0" fontId="26" fillId="31" borderId="2" xfId="0" applyFont="1" applyFill="1" applyBorder="1" applyAlignment="1">
      <alignment horizontal="justify" vertical="center" wrapText="1"/>
    </xf>
    <xf numFmtId="17" fontId="27" fillId="0" borderId="2" xfId="26" applyNumberFormat="1" applyFont="1" applyFill="1" applyBorder="1" applyAlignment="1">
      <alignment horizontal="justify" vertical="center" wrapText="1"/>
    </xf>
    <xf numFmtId="17" fontId="11" fillId="0" borderId="0" xfId="8" applyNumberFormat="1" applyFont="1" applyFill="1" applyAlignment="1">
      <alignment horizontal="right" vertical="center" wrapText="1" indent="1"/>
    </xf>
    <xf numFmtId="17" fontId="11" fillId="5" borderId="0" xfId="8" applyNumberFormat="1" applyFont="1" applyFill="1" applyAlignment="1">
      <alignment horizontal="right" vertical="center" wrapText="1" indent="1"/>
    </xf>
    <xf numFmtId="17" fontId="11" fillId="5" borderId="27" xfId="8" applyNumberFormat="1" applyFont="1" applyFill="1" applyBorder="1" applyAlignment="1">
      <alignment horizontal="right" vertical="center" wrapText="1" indent="1"/>
    </xf>
    <xf numFmtId="17" fontId="11" fillId="5" borderId="28" xfId="8" applyNumberFormat="1" applyFont="1" applyFill="1" applyBorder="1" applyAlignment="1">
      <alignment horizontal="right" vertical="center" wrapText="1" indent="1"/>
    </xf>
    <xf numFmtId="17" fontId="11" fillId="5" borderId="0" xfId="8" applyNumberFormat="1" applyFont="1" applyFill="1" applyBorder="1" applyAlignment="1">
      <alignment horizontal="right" vertical="center" wrapText="1" indent="1"/>
    </xf>
    <xf numFmtId="165" fontId="9" fillId="3" borderId="2" xfId="7" applyNumberFormat="1" applyFont="1" applyBorder="1" applyAlignment="1" applyProtection="1">
      <alignment horizontal="left" vertical="top" wrapText="1"/>
      <protection locked="0"/>
    </xf>
    <xf numFmtId="0" fontId="36" fillId="0" borderId="2" xfId="33" applyFont="1" applyBorder="1" applyAlignment="1">
      <alignment horizontal="justify" vertical="center"/>
    </xf>
    <xf numFmtId="4" fontId="11" fillId="0" borderId="0" xfId="8" applyNumberFormat="1" applyFont="1" applyFill="1" applyAlignment="1">
      <alignment horizontal="left" vertical="center" wrapText="1" indent="1"/>
    </xf>
    <xf numFmtId="4" fontId="11" fillId="5" borderId="0" xfId="8" applyNumberFormat="1" applyFont="1" applyFill="1" applyAlignment="1">
      <alignment horizontal="right" vertical="center" wrapText="1" indent="1"/>
    </xf>
    <xf numFmtId="0" fontId="15" fillId="0" borderId="2" xfId="42" applyFont="1" applyBorder="1" applyAlignment="1">
      <alignment vertical="center"/>
    </xf>
    <xf numFmtId="0" fontId="15" fillId="0" borderId="0" xfId="42" applyFont="1"/>
    <xf numFmtId="17" fontId="25" fillId="0" borderId="0" xfId="12" applyNumberFormat="1" applyFont="1" applyFill="1" applyAlignment="1">
      <alignment horizontal="left" vertical="center" wrapText="1" indent="1"/>
    </xf>
    <xf numFmtId="4" fontId="11" fillId="5" borderId="0" xfId="8" applyNumberFormat="1" applyFont="1" applyFill="1" applyAlignment="1">
      <alignment horizontal="right" vertical="center" wrapText="1"/>
    </xf>
    <xf numFmtId="4" fontId="11" fillId="5" borderId="0" xfId="8" applyNumberFormat="1" applyFont="1" applyFill="1" applyAlignment="1">
      <alignment horizontal="center" vertical="center" wrapText="1"/>
    </xf>
    <xf numFmtId="166" fontId="25" fillId="6" borderId="33" xfId="12" applyNumberFormat="1" applyFont="1" applyFill="1" applyBorder="1" applyAlignment="1">
      <alignment horizontal="right" vertical="center" wrapText="1" indent="1"/>
    </xf>
    <xf numFmtId="165" fontId="25" fillId="0" borderId="27" xfId="12" applyNumberFormat="1" applyFont="1" applyFill="1" applyBorder="1" applyAlignment="1">
      <alignment horizontal="left" vertical="center" wrapText="1" indent="1"/>
    </xf>
    <xf numFmtId="166" fontId="11" fillId="17" borderId="45" xfId="9" applyNumberFormat="1" applyFont="1" applyFill="1" applyBorder="1" applyAlignment="1">
      <alignment horizontal="right" vertical="center" wrapText="1" indent="1"/>
    </xf>
    <xf numFmtId="166" fontId="25" fillId="0" borderId="28" xfId="12" applyNumberFormat="1" applyFont="1" applyFill="1" applyBorder="1" applyAlignment="1">
      <alignment horizontal="right" vertical="center" wrapText="1" indent="1"/>
    </xf>
    <xf numFmtId="165" fontId="25" fillId="6" borderId="27" xfId="12" applyNumberFormat="1" applyFont="1" applyFill="1" applyBorder="1" applyAlignment="1">
      <alignment horizontal="left" vertical="center" wrapText="1" indent="1"/>
    </xf>
    <xf numFmtId="166" fontId="25" fillId="6" borderId="28" xfId="12" applyNumberFormat="1" applyFont="1" applyFill="1" applyBorder="1" applyAlignment="1">
      <alignment horizontal="right" vertical="center" wrapText="1" indent="1"/>
    </xf>
    <xf numFmtId="166" fontId="25" fillId="0" borderId="38" xfId="12" applyNumberFormat="1" applyFont="1" applyFill="1" applyBorder="1" applyAlignment="1">
      <alignment horizontal="right" vertical="center" wrapText="1" indent="1"/>
    </xf>
    <xf numFmtId="0" fontId="11" fillId="17" borderId="4" xfId="9" applyFont="1" applyFill="1" applyAlignment="1">
      <alignment horizontal="left" vertical="center" wrapText="1" indent="1"/>
    </xf>
    <xf numFmtId="0" fontId="9" fillId="3" borderId="2" xfId="7" applyFont="1" applyBorder="1" applyAlignment="1" applyProtection="1">
      <alignment vertical="top" wrapText="1"/>
      <protection locked="0"/>
    </xf>
    <xf numFmtId="0" fontId="11" fillId="0" borderId="0" xfId="8" applyFont="1" applyFill="1" applyAlignment="1">
      <alignment vertical="center" wrapText="1"/>
    </xf>
    <xf numFmtId="0" fontId="11" fillId="25" borderId="4" xfId="9" applyFont="1" applyFill="1" applyAlignment="1">
      <alignment vertical="center" wrapText="1"/>
    </xf>
    <xf numFmtId="0" fontId="11" fillId="25" borderId="4" xfId="9" applyFont="1" applyFill="1" applyAlignment="1">
      <alignment horizontal="right" vertical="center" wrapText="1" indent="1"/>
    </xf>
    <xf numFmtId="165" fontId="25" fillId="0" borderId="6" xfId="12" applyNumberFormat="1" applyFont="1" applyFill="1" applyBorder="1" applyAlignment="1">
      <alignment vertical="center" wrapText="1"/>
    </xf>
    <xf numFmtId="165" fontId="25" fillId="6" borderId="0" xfId="12" applyNumberFormat="1" applyFont="1" applyFill="1" applyBorder="1" applyAlignment="1">
      <alignment vertical="center" wrapText="1"/>
    </xf>
    <xf numFmtId="165" fontId="25" fillId="0" borderId="0" xfId="12" applyNumberFormat="1" applyFont="1" applyFill="1" applyBorder="1" applyAlignment="1">
      <alignment vertical="center" wrapText="1"/>
    </xf>
    <xf numFmtId="0" fontId="11" fillId="25" borderId="5" xfId="9" applyFont="1" applyFill="1" applyBorder="1" applyAlignment="1">
      <alignment vertical="center" wrapText="1"/>
    </xf>
    <xf numFmtId="166" fontId="11" fillId="25" borderId="5" xfId="9" applyNumberFormat="1" applyFont="1" applyFill="1" applyBorder="1" applyAlignment="1">
      <alignment horizontal="right" vertical="center" wrapText="1" indent="1"/>
    </xf>
    <xf numFmtId="165" fontId="25" fillId="6" borderId="6" xfId="12" applyNumberFormat="1" applyFont="1" applyFill="1" applyBorder="1" applyAlignment="1">
      <alignment vertical="center" wrapText="1"/>
    </xf>
    <xf numFmtId="0" fontId="11" fillId="0" borderId="0" xfId="8" applyFont="1" applyFill="1" applyAlignment="1">
      <alignment horizontal="left" vertical="center" wrapText="1" indent="1"/>
    </xf>
    <xf numFmtId="165" fontId="11" fillId="11" borderId="4" xfId="9" applyNumberFormat="1" applyFont="1" applyFill="1" applyAlignment="1">
      <alignment horizontal="left" vertical="center" wrapText="1" indent="1"/>
    </xf>
    <xf numFmtId="166" fontId="11" fillId="11" borderId="4" xfId="9" applyNumberFormat="1" applyFont="1" applyFill="1" applyAlignment="1">
      <alignment horizontal="left" vertical="center" wrapText="1" indent="1"/>
    </xf>
    <xf numFmtId="166" fontId="25" fillId="0" borderId="6" xfId="12" applyNumberFormat="1" applyFont="1" applyFill="1" applyBorder="1" applyAlignment="1">
      <alignment horizontal="right" vertical="center" wrapText="1"/>
    </xf>
    <xf numFmtId="166" fontId="25" fillId="6" borderId="0" xfId="12" applyNumberFormat="1" applyFont="1" applyFill="1" applyBorder="1" applyAlignment="1">
      <alignment horizontal="right" vertical="center" wrapText="1"/>
    </xf>
    <xf numFmtId="166" fontId="25" fillId="0" borderId="0" xfId="12" applyNumberFormat="1" applyFont="1" applyFill="1" applyBorder="1" applyAlignment="1">
      <alignment horizontal="right" vertical="center" wrapText="1"/>
    </xf>
    <xf numFmtId="166" fontId="11" fillId="11" borderId="4" xfId="9" applyNumberFormat="1" applyFont="1" applyFill="1" applyAlignment="1">
      <alignment horizontal="right" vertical="center" wrapText="1"/>
    </xf>
    <xf numFmtId="165" fontId="25" fillId="6" borderId="6" xfId="12" applyNumberFormat="1" applyFont="1" applyFill="1" applyBorder="1" applyAlignment="1">
      <alignment horizontal="left" vertical="center" wrapText="1" indent="1"/>
    </xf>
    <xf numFmtId="166" fontId="25" fillId="6" borderId="6" xfId="12" applyNumberFormat="1" applyFont="1" applyFill="1" applyBorder="1" applyAlignment="1">
      <alignment horizontal="right" vertical="center" wrapText="1"/>
    </xf>
    <xf numFmtId="0" fontId="11" fillId="11" borderId="4" xfId="9" applyFont="1" applyFill="1" applyAlignment="1">
      <alignment horizontal="left" vertical="center" wrapText="1" indent="1"/>
    </xf>
    <xf numFmtId="0" fontId="35" fillId="0" borderId="6" xfId="33" applyFont="1" applyBorder="1" applyAlignment="1">
      <alignment horizontal="justify" vertical="center" wrapText="1"/>
    </xf>
    <xf numFmtId="0" fontId="34" fillId="0" borderId="2" xfId="0" applyFont="1" applyBorder="1" applyAlignment="1">
      <alignment horizontal="justify"/>
    </xf>
    <xf numFmtId="0" fontId="25" fillId="0" borderId="0" xfId="12" applyFont="1" applyFill="1" applyBorder="1" applyAlignment="1">
      <alignment horizontal="center" vertical="center" wrapText="1"/>
    </xf>
    <xf numFmtId="0" fontId="25" fillId="6" borderId="0" xfId="12" applyFont="1" applyFill="1" applyBorder="1" applyAlignment="1">
      <alignment horizontal="center" vertical="center" wrapText="1"/>
    </xf>
    <xf numFmtId="165" fontId="28" fillId="3" borderId="2" xfId="25" applyNumberFormat="1" applyFont="1" applyFill="1" applyBorder="1" applyAlignment="1">
      <alignment horizontal="left" vertical="center"/>
    </xf>
    <xf numFmtId="0" fontId="11" fillId="5" borderId="33" xfId="8" applyFont="1" applyFill="1" applyBorder="1" applyAlignment="1">
      <alignment horizontal="left" vertical="center" wrapText="1" indent="1"/>
    </xf>
    <xf numFmtId="17" fontId="11" fillId="5" borderId="33" xfId="8" applyNumberFormat="1" applyFont="1" applyFill="1" applyBorder="1" applyAlignment="1">
      <alignment horizontal="right" vertical="center" wrapText="1" indent="1"/>
    </xf>
    <xf numFmtId="9" fontId="11" fillId="5" borderId="33" xfId="8" applyNumberFormat="1" applyFont="1" applyFill="1" applyBorder="1" applyAlignment="1">
      <alignment horizontal="right" vertical="center" wrapText="1" indent="1"/>
    </xf>
    <xf numFmtId="17" fontId="11" fillId="16" borderId="45" xfId="9" applyNumberFormat="1" applyFont="1" applyFill="1" applyBorder="1" applyAlignment="1">
      <alignment horizontal="left" vertical="center" wrapText="1" indent="1"/>
    </xf>
    <xf numFmtId="166" fontId="25" fillId="0" borderId="59" xfId="12" applyNumberFormat="1" applyFont="1" applyBorder="1" applyAlignment="1">
      <alignment horizontal="right" vertical="center" wrapText="1" indent="1"/>
    </xf>
    <xf numFmtId="166" fontId="25" fillId="0" borderId="38" xfId="12" applyNumberFormat="1" applyFont="1" applyBorder="1" applyAlignment="1">
      <alignment horizontal="right" vertical="center" wrapText="1" indent="1"/>
    </xf>
    <xf numFmtId="166" fontId="11" fillId="32" borderId="30" xfId="9" applyNumberFormat="1" applyFont="1" applyFill="1" applyBorder="1" applyAlignment="1">
      <alignment horizontal="right" vertical="center" wrapText="1" indent="1"/>
    </xf>
    <xf numFmtId="166" fontId="25" fillId="0" borderId="0" xfId="12" applyNumberFormat="1" applyFont="1" applyBorder="1" applyAlignment="1">
      <alignment horizontal="right" vertical="center" wrapText="1" indent="1"/>
    </xf>
    <xf numFmtId="166" fontId="11" fillId="32" borderId="60" xfId="9" applyNumberFormat="1" applyFont="1" applyFill="1" applyBorder="1" applyAlignment="1">
      <alignment horizontal="right" vertical="center" wrapText="1" indent="1"/>
    </xf>
    <xf numFmtId="166" fontId="25" fillId="0" borderId="60" xfId="12" applyNumberFormat="1" applyFont="1" applyBorder="1" applyAlignment="1">
      <alignment horizontal="right" vertical="center" wrapText="1" indent="1"/>
    </xf>
    <xf numFmtId="17" fontId="11" fillId="16" borderId="35" xfId="9" applyNumberFormat="1" applyFont="1" applyFill="1" applyBorder="1" applyAlignment="1">
      <alignment horizontal="left" vertical="center" wrapText="1" indent="1"/>
    </xf>
    <xf numFmtId="166" fontId="11" fillId="32" borderId="59" xfId="9" applyNumberFormat="1" applyFont="1" applyFill="1" applyBorder="1" applyAlignment="1">
      <alignment horizontal="right" vertical="center" wrapText="1" indent="1"/>
    </xf>
    <xf numFmtId="0" fontId="11" fillId="25" borderId="4" xfId="9" applyFont="1" applyFill="1" applyAlignment="1">
      <alignment horizontal="left" vertical="center" wrapText="1" indent="1"/>
    </xf>
    <xf numFmtId="166" fontId="11" fillId="25" borderId="4" xfId="9" applyNumberFormat="1" applyFont="1" applyFill="1" applyAlignment="1" applyProtection="1">
      <alignment horizontal="right" vertical="center" wrapText="1" indent="1"/>
      <protection locked="0"/>
    </xf>
    <xf numFmtId="0" fontId="29" fillId="2" borderId="0" xfId="25" applyFont="1" applyFill="1"/>
    <xf numFmtId="0" fontId="29" fillId="0" borderId="0" xfId="25" applyFont="1"/>
    <xf numFmtId="165" fontId="32" fillId="3" borderId="2" xfId="25" applyNumberFormat="1" applyFont="1" applyFill="1" applyBorder="1" applyAlignment="1">
      <alignment horizontal="justify"/>
    </xf>
    <xf numFmtId="165" fontId="31" fillId="0" borderId="0" xfId="25" applyNumberFormat="1" applyFont="1" applyFill="1" applyBorder="1" applyAlignment="1"/>
    <xf numFmtId="17" fontId="11" fillId="17" borderId="4" xfId="9" applyNumberFormat="1" applyFont="1" applyFill="1" applyAlignment="1">
      <alignment vertical="center" wrapText="1"/>
    </xf>
    <xf numFmtId="17" fontId="25" fillId="0" borderId="6" xfId="12" applyNumberFormat="1" applyFont="1" applyFill="1" applyBorder="1" applyAlignment="1">
      <alignment vertical="center" wrapText="1"/>
    </xf>
    <xf numFmtId="17" fontId="25" fillId="6" borderId="0" xfId="12" applyNumberFormat="1" applyFont="1" applyFill="1" applyAlignment="1">
      <alignment vertical="center" wrapText="1"/>
    </xf>
    <xf numFmtId="17" fontId="25" fillId="0" borderId="0" xfId="12" applyNumberFormat="1" applyFont="1" applyFill="1" applyAlignment="1">
      <alignment vertical="center" wrapText="1"/>
    </xf>
    <xf numFmtId="17" fontId="25" fillId="6" borderId="6" xfId="12" applyNumberFormat="1" applyFont="1" applyFill="1" applyBorder="1" applyAlignment="1">
      <alignment vertical="center" wrapText="1"/>
    </xf>
    <xf numFmtId="0" fontId="11" fillId="17" borderId="4" xfId="9" applyNumberFormat="1" applyFont="1" applyFill="1" applyAlignment="1">
      <alignment vertical="center" wrapText="1"/>
    </xf>
    <xf numFmtId="0" fontId="29" fillId="0" borderId="6" xfId="25" applyFont="1" applyBorder="1"/>
    <xf numFmtId="165" fontId="12" fillId="5" borderId="0" xfId="23" applyNumberFormat="1" applyFill="1" applyAlignment="1">
      <alignment vertical="center" wrapText="1"/>
    </xf>
    <xf numFmtId="0" fontId="9" fillId="0" borderId="2" xfId="26" applyFont="1" applyBorder="1" applyAlignment="1">
      <alignment horizontal="justify" vertical="center"/>
    </xf>
    <xf numFmtId="0" fontId="9" fillId="0" borderId="2" xfId="0" applyFont="1" applyBorder="1" applyAlignment="1">
      <alignment horizontal="justify"/>
    </xf>
    <xf numFmtId="0" fontId="11" fillId="0" borderId="0" xfId="8" applyFont="1" applyFill="1" applyBorder="1" applyAlignment="1">
      <alignment horizontal="left" vertical="center" wrapText="1" indent="1"/>
    </xf>
    <xf numFmtId="0" fontId="16" fillId="0" borderId="2" xfId="25" applyFont="1" applyFill="1" applyBorder="1" applyAlignment="1">
      <alignment horizontal="left" vertical="center" wrapText="1"/>
    </xf>
    <xf numFmtId="0" fontId="15" fillId="0" borderId="2" xfId="0" applyFont="1" applyBorder="1"/>
    <xf numFmtId="0" fontId="11" fillId="0" borderId="27" xfId="8" applyFont="1" applyFill="1" applyBorder="1" applyAlignment="1">
      <alignment horizontal="right" vertical="center" wrapText="1" indent="1"/>
    </xf>
    <xf numFmtId="0" fontId="11" fillId="16" borderId="28" xfId="23" applyFont="1" applyFill="1" applyBorder="1" applyAlignment="1">
      <alignment horizontal="center" vertical="center" textRotation="90" wrapText="1"/>
    </xf>
    <xf numFmtId="0" fontId="11" fillId="16" borderId="0" xfId="23" applyFont="1" applyFill="1" applyBorder="1" applyAlignment="1">
      <alignment horizontal="center" vertical="center" textRotation="90" wrapText="1"/>
    </xf>
    <xf numFmtId="0" fontId="11" fillId="16" borderId="27" xfId="23" applyFont="1" applyFill="1" applyBorder="1" applyAlignment="1">
      <alignment horizontal="center" vertical="center" textRotation="90" wrapText="1"/>
    </xf>
    <xf numFmtId="0" fontId="12" fillId="16" borderId="28" xfId="23" applyFont="1" applyFill="1" applyBorder="1" applyAlignment="1">
      <alignment horizontal="center" vertical="center" textRotation="90" wrapText="1"/>
    </xf>
    <xf numFmtId="0" fontId="12" fillId="16" borderId="0" xfId="23" applyFont="1" applyFill="1" applyBorder="1" applyAlignment="1">
      <alignment horizontal="center" vertical="center" textRotation="90" wrapText="1"/>
    </xf>
    <xf numFmtId="9" fontId="11" fillId="16" borderId="27" xfId="23" applyNumberFormat="1" applyFont="1" applyFill="1" applyBorder="1" applyAlignment="1">
      <alignment horizontal="center" vertical="center" textRotation="90" wrapText="1"/>
    </xf>
    <xf numFmtId="165" fontId="11" fillId="33" borderId="4" xfId="9" applyNumberFormat="1" applyFont="1" applyFill="1" applyAlignment="1">
      <alignment horizontal="left" vertical="center" wrapText="1" indent="1"/>
    </xf>
    <xf numFmtId="164" fontId="11" fillId="33" borderId="4" xfId="43" applyNumberFormat="1" applyFont="1" applyFill="1" applyBorder="1" applyAlignment="1">
      <alignment horizontal="right" vertical="center" wrapText="1" indent="1"/>
    </xf>
    <xf numFmtId="165" fontId="13" fillId="6" borderId="6" xfId="12" applyNumberFormat="1" applyFont="1" applyFill="1" applyBorder="1" applyAlignment="1">
      <alignment horizontal="left" vertical="center" wrapText="1" indent="1"/>
    </xf>
    <xf numFmtId="166" fontId="13" fillId="6" borderId="6" xfId="12" applyNumberFormat="1" applyFont="1" applyFill="1" applyBorder="1" applyAlignment="1">
      <alignment horizontal="right" vertical="center" wrapText="1" indent="1"/>
    </xf>
    <xf numFmtId="165" fontId="13" fillId="0" borderId="0" xfId="12" applyNumberFormat="1" applyFont="1" applyFill="1" applyAlignment="1">
      <alignment horizontal="left" vertical="center" wrapText="1" indent="1"/>
    </xf>
    <xf numFmtId="166" fontId="13" fillId="0" borderId="0" xfId="12" applyNumberFormat="1" applyFont="1" applyFill="1" applyAlignment="1">
      <alignment horizontal="right" vertical="center" wrapText="1" indent="1"/>
    </xf>
    <xf numFmtId="0" fontId="10" fillId="3" borderId="0" xfId="10" applyAlignment="1" applyProtection="1">
      <alignment horizontal="left"/>
      <protection locked="0"/>
    </xf>
    <xf numFmtId="0" fontId="9" fillId="3" borderId="2" xfId="39" applyFont="1" applyBorder="1" applyAlignment="1" applyProtection="1">
      <alignment horizontal="left" vertical="top" wrapText="1"/>
      <protection locked="0"/>
    </xf>
    <xf numFmtId="165" fontId="11" fillId="34" borderId="4" xfId="44" applyNumberFormat="1" applyFont="1" applyAlignment="1">
      <alignment horizontal="left" vertical="center" wrapText="1" indent="1"/>
    </xf>
    <xf numFmtId="164" fontId="11" fillId="34" borderId="4" xfId="43" applyNumberFormat="1" applyFont="1" applyFill="1" applyBorder="1" applyAlignment="1">
      <alignment horizontal="right" vertical="center" wrapText="1" indent="1"/>
    </xf>
    <xf numFmtId="0" fontId="10" fillId="3" borderId="0" xfId="45" applyAlignment="1" applyProtection="1">
      <alignment horizontal="left"/>
      <protection locked="0"/>
    </xf>
    <xf numFmtId="0" fontId="9" fillId="3" borderId="0" xfId="45" applyFont="1" applyAlignment="1" applyProtection="1">
      <alignment vertical="center" wrapText="1"/>
      <protection locked="0"/>
    </xf>
    <xf numFmtId="0" fontId="9" fillId="0" borderId="0" xfId="10" applyFont="1" applyFill="1" applyAlignment="1" applyProtection="1">
      <protection locked="0"/>
    </xf>
    <xf numFmtId="0" fontId="9" fillId="0" borderId="0" xfId="10" applyFont="1" applyFill="1" applyAlignment="1" applyProtection="1">
      <alignment wrapText="1"/>
      <protection locked="0"/>
    </xf>
    <xf numFmtId="41" fontId="13" fillId="6" borderId="0" xfId="12" applyNumberFormat="1" applyFont="1" applyFill="1" applyBorder="1" applyAlignment="1">
      <alignment vertical="center" wrapText="1"/>
    </xf>
    <xf numFmtId="41" fontId="13" fillId="0" borderId="0" xfId="12" applyNumberFormat="1" applyFont="1" applyFill="1" applyBorder="1" applyAlignment="1">
      <alignment vertical="center" wrapText="1"/>
    </xf>
    <xf numFmtId="41" fontId="25" fillId="6" borderId="0" xfId="12" applyNumberFormat="1" applyFont="1" applyFill="1" applyBorder="1" applyAlignment="1">
      <alignment vertical="center" wrapText="1"/>
    </xf>
    <xf numFmtId="41" fontId="25" fillId="0" borderId="0" xfId="12" applyNumberFormat="1" applyFont="1" applyFill="1" applyBorder="1" applyAlignment="1">
      <alignment vertical="center" wrapText="1"/>
    </xf>
    <xf numFmtId="41" fontId="11" fillId="25" borderId="62" xfId="46" applyNumberFormat="1" applyFont="1" applyAlignment="1">
      <alignment horizontal="left" vertical="center" wrapText="1" indent="1"/>
    </xf>
    <xf numFmtId="0" fontId="9" fillId="3" borderId="0" xfId="7" applyFont="1" applyAlignment="1" applyProtection="1">
      <alignment horizontal="left" vertical="center" wrapText="1"/>
      <protection locked="0"/>
    </xf>
    <xf numFmtId="0" fontId="37" fillId="0" borderId="0" xfId="13" applyFont="1" applyBorder="1" applyAlignment="1">
      <alignment horizontal="justify" vertical="center"/>
    </xf>
    <xf numFmtId="0" fontId="31" fillId="0" borderId="0" xfId="13" applyFont="1" applyBorder="1" applyAlignment="1">
      <alignment horizontal="justify" vertical="center"/>
    </xf>
    <xf numFmtId="0" fontId="71" fillId="0" borderId="0" xfId="13" applyFont="1" applyBorder="1" applyAlignment="1">
      <alignment horizontal="justify" vertical="center"/>
    </xf>
    <xf numFmtId="0" fontId="26" fillId="0" borderId="0" xfId="13" applyFont="1" applyAlignment="1">
      <alignment horizontal="justify" vertical="center"/>
    </xf>
    <xf numFmtId="0" fontId="11" fillId="9" borderId="0" xfId="9" applyFont="1" applyFill="1" applyBorder="1" applyAlignment="1">
      <alignment horizontal="left" vertical="center" wrapText="1" indent="1"/>
    </xf>
    <xf numFmtId="0" fontId="11" fillId="9" borderId="0" xfId="9" applyFont="1" applyFill="1" applyBorder="1" applyAlignment="1">
      <alignment horizontal="right" vertical="center" wrapText="1" indent="1"/>
    </xf>
    <xf numFmtId="0" fontId="11" fillId="9" borderId="0" xfId="9" applyNumberFormat="1" applyFont="1" applyFill="1" applyBorder="1" applyAlignment="1">
      <alignment horizontal="left" vertical="center" wrapText="1" indent="1"/>
    </xf>
    <xf numFmtId="166" fontId="11" fillId="9" borderId="0" xfId="9" applyNumberFormat="1" applyFont="1" applyFill="1" applyBorder="1" applyAlignment="1">
      <alignment horizontal="right" vertical="center" wrapText="1" indent="1"/>
    </xf>
    <xf numFmtId="0" fontId="25" fillId="0" borderId="63" xfId="12" applyFont="1" applyFill="1" applyBorder="1" applyAlignment="1">
      <alignment horizontal="left" vertical="center" wrapText="1" indent="1"/>
    </xf>
    <xf numFmtId="0" fontId="25" fillId="0" borderId="63" xfId="12" applyFont="1" applyFill="1" applyBorder="1" applyAlignment="1">
      <alignment horizontal="right" vertical="center" wrapText="1" indent="1"/>
    </xf>
    <xf numFmtId="0" fontId="25" fillId="0" borderId="63" xfId="12" applyNumberFormat="1" applyFont="1" applyFill="1" applyBorder="1" applyAlignment="1">
      <alignment horizontal="left" vertical="center" wrapText="1" indent="1"/>
    </xf>
    <xf numFmtId="166" fontId="25" fillId="0" borderId="63" xfId="12" applyNumberFormat="1" applyFont="1" applyFill="1" applyBorder="1" applyAlignment="1">
      <alignment horizontal="right" vertical="center" wrapText="1" indent="1"/>
    </xf>
    <xf numFmtId="0" fontId="25" fillId="6" borderId="63" xfId="12" applyFont="1" applyFill="1" applyBorder="1" applyAlignment="1">
      <alignment horizontal="left" vertical="center" wrapText="1" indent="1"/>
    </xf>
    <xf numFmtId="0" fontId="25" fillId="6" borderId="63" xfId="12" applyFont="1" applyFill="1" applyBorder="1" applyAlignment="1">
      <alignment horizontal="right" vertical="center" wrapText="1" indent="1"/>
    </xf>
    <xf numFmtId="0" fontId="25" fillId="6" borderId="63" xfId="12" applyNumberFormat="1" applyFont="1" applyFill="1" applyBorder="1" applyAlignment="1">
      <alignment horizontal="left" vertical="center" wrapText="1" indent="1"/>
    </xf>
    <xf numFmtId="166" fontId="25" fillId="6" borderId="63" xfId="12" applyNumberFormat="1" applyFont="1" applyFill="1" applyBorder="1" applyAlignment="1">
      <alignment horizontal="right" vertical="center" wrapText="1" indent="1"/>
    </xf>
    <xf numFmtId="0" fontId="11" fillId="9" borderId="63" xfId="9" applyFont="1" applyFill="1" applyBorder="1" applyAlignment="1">
      <alignment horizontal="left" vertical="center" wrapText="1" indent="1"/>
    </xf>
    <xf numFmtId="0" fontId="11" fillId="9" borderId="63" xfId="9" applyFont="1" applyFill="1" applyBorder="1" applyAlignment="1">
      <alignment horizontal="right" vertical="center" wrapText="1" indent="1"/>
    </xf>
    <xf numFmtId="0" fontId="11" fillId="9" borderId="63" xfId="9" applyNumberFormat="1" applyFont="1" applyFill="1" applyBorder="1" applyAlignment="1">
      <alignment horizontal="left" vertical="center" wrapText="1" indent="1"/>
    </xf>
    <xf numFmtId="166" fontId="11" fillId="9" borderId="63" xfId="9" applyNumberFormat="1" applyFont="1" applyFill="1" applyBorder="1" applyAlignment="1">
      <alignment horizontal="right" vertical="center" wrapText="1" indent="1"/>
    </xf>
    <xf numFmtId="0" fontId="11" fillId="9" borderId="0" xfId="9" applyFont="1" applyFill="1" applyBorder="1" applyAlignment="1">
      <alignment horizontal="left" vertical="center" indent="1"/>
    </xf>
    <xf numFmtId="0" fontId="11" fillId="9" borderId="64" xfId="9" applyFont="1" applyFill="1" applyBorder="1" applyAlignment="1">
      <alignment horizontal="left" vertical="center" wrapText="1" indent="1"/>
    </xf>
    <xf numFmtId="0" fontId="11" fillId="9" borderId="64" xfId="9" applyFont="1" applyFill="1" applyBorder="1" applyAlignment="1">
      <alignment horizontal="right" vertical="center" wrapText="1" indent="1"/>
    </xf>
    <xf numFmtId="0" fontId="11" fillId="9" borderId="64" xfId="9" applyNumberFormat="1" applyFont="1" applyFill="1" applyBorder="1" applyAlignment="1">
      <alignment horizontal="left" vertical="center" wrapText="1" indent="1"/>
    </xf>
    <xf numFmtId="166" fontId="11" fillId="9" borderId="64" xfId="9" applyNumberFormat="1" applyFont="1" applyFill="1" applyBorder="1" applyAlignment="1">
      <alignment horizontal="right" vertical="center" wrapText="1" indent="1"/>
    </xf>
    <xf numFmtId="0" fontId="24" fillId="3" borderId="1" xfId="2" applyAlignment="1">
      <alignment horizontal="left" wrapText="1"/>
    </xf>
    <xf numFmtId="0" fontId="11" fillId="5" borderId="0" xfId="8" applyFont="1" applyFill="1" applyAlignment="1">
      <alignment horizontal="center" vertical="center" wrapText="1"/>
    </xf>
    <xf numFmtId="0" fontId="53" fillId="7" borderId="5" xfId="9" applyFont="1" applyBorder="1" applyAlignment="1">
      <alignment horizontal="left" vertical="center" wrapText="1"/>
    </xf>
    <xf numFmtId="0" fontId="0" fillId="0" borderId="0" xfId="0" applyBorder="1"/>
    <xf numFmtId="0" fontId="99" fillId="0" borderId="0" xfId="1" applyFont="1" applyAlignment="1">
      <alignment horizontal="center" vertical="center" wrapText="1"/>
    </xf>
    <xf numFmtId="0" fontId="26" fillId="0" borderId="0" xfId="1" applyFont="1" applyBorder="1" applyAlignment="1">
      <alignment horizontal="center" vertical="center" wrapText="1"/>
    </xf>
    <xf numFmtId="0" fontId="99" fillId="0" borderId="0" xfId="1" applyFont="1" applyAlignment="1">
      <alignment vertical="center"/>
    </xf>
    <xf numFmtId="0" fontId="100" fillId="0" borderId="0" xfId="1" applyFont="1" applyAlignment="1">
      <alignment horizontal="left" vertical="center"/>
    </xf>
    <xf numFmtId="0" fontId="101" fillId="0" borderId="0" xfId="4" applyFont="1" applyFill="1" applyBorder="1" applyAlignment="1" applyProtection="1">
      <alignment horizontal="left" vertical="center"/>
    </xf>
    <xf numFmtId="0" fontId="26" fillId="0" borderId="0" xfId="1" applyFont="1" applyBorder="1" applyAlignment="1">
      <alignment vertical="center"/>
    </xf>
    <xf numFmtId="0" fontId="26" fillId="0" borderId="0" xfId="0" applyFont="1"/>
    <xf numFmtId="0" fontId="101" fillId="0" borderId="0" xfId="1" applyFont="1" applyAlignment="1">
      <alignment horizontal="center"/>
    </xf>
    <xf numFmtId="0" fontId="101" fillId="0" borderId="0" xfId="1" applyFont="1" applyAlignment="1">
      <alignment horizontal="left"/>
    </xf>
    <xf numFmtId="0" fontId="35" fillId="0" borderId="66" xfId="1" applyFont="1" applyBorder="1" applyAlignment="1">
      <alignment horizontal="left" vertical="center"/>
    </xf>
    <xf numFmtId="0" fontId="35" fillId="0" borderId="65" xfId="1" applyFont="1" applyBorder="1" applyAlignment="1">
      <alignment horizontal="left" vertical="center"/>
    </xf>
    <xf numFmtId="0" fontId="26" fillId="0" borderId="0" xfId="1" applyFont="1" applyAlignment="1">
      <alignment vertical="center"/>
    </xf>
    <xf numFmtId="0" fontId="26" fillId="0" borderId="0" xfId="1" applyFont="1" applyAlignment="1">
      <alignment horizontal="left" vertical="center"/>
    </xf>
    <xf numFmtId="0" fontId="101" fillId="0" borderId="0" xfId="1" applyFont="1" applyAlignment="1">
      <alignment horizontal="left" vertical="center"/>
    </xf>
    <xf numFmtId="0" fontId="31" fillId="0" borderId="0" xfId="1" applyFont="1" applyAlignment="1">
      <alignment horizontal="left" vertical="center"/>
    </xf>
    <xf numFmtId="0" fontId="35" fillId="0" borderId="0" xfId="4" applyFont="1" applyFill="1" applyBorder="1" applyAlignment="1" applyProtection="1">
      <alignment horizontal="left" vertical="center"/>
    </xf>
    <xf numFmtId="0" fontId="35" fillId="0" borderId="0" xfId="1" applyFont="1" applyAlignment="1">
      <alignment horizontal="left" vertical="center"/>
    </xf>
    <xf numFmtId="0" fontId="101" fillId="0" borderId="0" xfId="1" applyFont="1" applyAlignment="1">
      <alignment horizontal="center" vertical="center"/>
    </xf>
    <xf numFmtId="0" fontId="101" fillId="0" borderId="0" xfId="5" applyFont="1" applyAlignment="1">
      <alignment vertical="center"/>
    </xf>
    <xf numFmtId="0" fontId="25" fillId="0" borderId="0" xfId="4" applyFont="1" applyFill="1" applyBorder="1">
      <protection locked="0"/>
    </xf>
    <xf numFmtId="0" fontId="26" fillId="0" borderId="0" xfId="0" applyFont="1" applyBorder="1"/>
    <xf numFmtId="0" fontId="64" fillId="3" borderId="1" xfId="2" applyFont="1">
      <alignment horizontal="left" wrapText="1"/>
    </xf>
    <xf numFmtId="0" fontId="101" fillId="0" borderId="2" xfId="4" applyFont="1" applyFill="1" applyBorder="1" applyAlignment="1" applyProtection="1">
      <alignment horizontal="left" vertical="center"/>
    </xf>
    <xf numFmtId="0" fontId="24" fillId="3" borderId="1" xfId="47" applyFont="1" applyFill="1" applyBorder="1" applyAlignment="1">
      <alignment horizontal="left" wrapText="1"/>
    </xf>
    <xf numFmtId="0" fontId="15" fillId="0" borderId="0" xfId="47" applyFont="1"/>
    <xf numFmtId="0" fontId="26" fillId="0" borderId="0" xfId="47" applyFont="1" applyAlignment="1">
      <alignment horizontal="justify" vertical="center"/>
    </xf>
    <xf numFmtId="0" fontId="64" fillId="3" borderId="1" xfId="47" applyFont="1" applyFill="1" applyBorder="1" applyAlignment="1">
      <alignment horizontal="right" wrapText="1"/>
    </xf>
    <xf numFmtId="3" fontId="26" fillId="0" borderId="0" xfId="47" applyNumberFormat="1" applyFont="1" applyAlignment="1">
      <alignment horizontal="right" vertical="center" indent="1"/>
    </xf>
    <xf numFmtId="0" fontId="11" fillId="5" borderId="0" xfId="47" applyFont="1" applyFill="1" applyAlignment="1">
      <alignment horizontal="left" vertical="center" wrapText="1" indent="1"/>
    </xf>
    <xf numFmtId="0" fontId="11" fillId="5" borderId="0" xfId="47" applyFont="1" applyFill="1" applyAlignment="1">
      <alignment horizontal="right" vertical="center" wrapText="1" indent="1"/>
    </xf>
    <xf numFmtId="0" fontId="11" fillId="5" borderId="0" xfId="47" applyFont="1" applyFill="1" applyAlignment="1">
      <alignment horizontal="center" vertical="center" wrapText="1"/>
    </xf>
    <xf numFmtId="3" fontId="25" fillId="6" borderId="0" xfId="47" applyNumberFormat="1" applyFont="1" applyFill="1" applyAlignment="1">
      <alignment horizontal="left" vertical="center" indent="1"/>
    </xf>
    <xf numFmtId="166" fontId="25" fillId="6" borderId="0" xfId="47" applyNumberFormat="1" applyFont="1" applyFill="1" applyAlignment="1">
      <alignment horizontal="left" vertical="center" indent="1"/>
    </xf>
    <xf numFmtId="3" fontId="25" fillId="0" borderId="0" xfId="47" applyNumberFormat="1" applyFont="1" applyAlignment="1">
      <alignment horizontal="left" vertical="center" indent="1"/>
    </xf>
    <xf numFmtId="166" fontId="25" fillId="0" borderId="0" xfId="47" applyNumberFormat="1" applyFont="1" applyAlignment="1">
      <alignment horizontal="left" vertical="center" indent="1"/>
    </xf>
    <xf numFmtId="3" fontId="25" fillId="0" borderId="0" xfId="47" applyNumberFormat="1" applyFont="1" applyAlignment="1">
      <alignment horizontal="left" vertical="center" wrapText="1" indent="1"/>
    </xf>
    <xf numFmtId="0" fontId="71" fillId="0" borderId="0" xfId="47" applyFont="1" applyAlignment="1">
      <alignment horizontal="justify" vertical="center"/>
    </xf>
    <xf numFmtId="0" fontId="11" fillId="5" borderId="0" xfId="47" applyFont="1" applyFill="1" applyAlignment="1">
      <alignment horizontal="left" vertical="center" indent="1"/>
    </xf>
    <xf numFmtId="166" fontId="11" fillId="5" borderId="0" xfId="47" applyNumberFormat="1" applyFont="1" applyFill="1" applyAlignment="1">
      <alignment horizontal="right" vertical="center" indent="1"/>
    </xf>
    <xf numFmtId="3" fontId="41" fillId="0" borderId="0" xfId="47" applyNumberFormat="1" applyFont="1" applyAlignment="1">
      <alignment horizontal="left" vertical="center" indent="1"/>
    </xf>
    <xf numFmtId="168" fontId="41" fillId="0" borderId="0" xfId="47" applyNumberFormat="1" applyFont="1" applyAlignment="1">
      <alignment horizontal="left" vertical="center" indent="1"/>
    </xf>
    <xf numFmtId="0" fontId="41" fillId="0" borderId="0" xfId="47" applyFont="1" applyAlignment="1">
      <alignment horizontal="left" vertical="center" indent="1"/>
    </xf>
    <xf numFmtId="164" fontId="40" fillId="0" borderId="0" xfId="47" applyNumberFormat="1" applyFont="1" applyAlignment="1">
      <alignment horizontal="right" vertical="center" indent="1"/>
    </xf>
    <xf numFmtId="164" fontId="40" fillId="0" borderId="0" xfId="47" applyNumberFormat="1" applyFont="1" applyAlignment="1">
      <alignment horizontal="left" vertical="center" indent="1"/>
    </xf>
    <xf numFmtId="0" fontId="9" fillId="3" borderId="0" xfId="47" applyFont="1" applyFill="1" applyAlignment="1" applyProtection="1">
      <alignment horizontal="left" vertical="center" wrapText="1"/>
      <protection locked="0"/>
    </xf>
    <xf numFmtId="0" fontId="26" fillId="0" borderId="0" xfId="47" applyFont="1" applyAlignment="1">
      <alignment horizontal="justify"/>
    </xf>
    <xf numFmtId="0" fontId="9" fillId="3" borderId="0" xfId="50" applyFont="1" applyFill="1" applyBorder="1" applyAlignment="1" applyProtection="1">
      <alignment horizontal="left" vertical="center" wrapText="1"/>
      <protection locked="0"/>
    </xf>
    <xf numFmtId="0" fontId="107" fillId="0" borderId="0" xfId="26" applyFont="1" applyAlignment="1">
      <alignment horizontal="justify" vertical="center" wrapText="1"/>
    </xf>
    <xf numFmtId="0" fontId="27" fillId="0" borderId="0" xfId="26" applyFont="1" applyAlignment="1">
      <alignment horizontal="justify" vertical="center" wrapText="1"/>
    </xf>
    <xf numFmtId="0" fontId="41" fillId="0" borderId="0" xfId="47" applyFont="1" applyAlignment="1">
      <alignment horizontal="justify"/>
    </xf>
    <xf numFmtId="0" fontId="11" fillId="0" borderId="0" xfId="49" applyFont="1" applyAlignment="1">
      <alignment vertical="center"/>
    </xf>
    <xf numFmtId="0" fontId="40" fillId="0" borderId="0" xfId="47" applyFont="1"/>
    <xf numFmtId="0" fontId="11" fillId="0" borderId="0" xfId="49" applyFont="1"/>
    <xf numFmtId="0" fontId="25" fillId="6" borderId="0" xfId="47" applyFont="1" applyFill="1" applyAlignment="1">
      <alignment horizontal="left" vertical="center" wrapText="1" indent="1"/>
    </xf>
    <xf numFmtId="166" fontId="25" fillId="6" borderId="0" xfId="48" applyNumberFormat="1" applyFont="1" applyFill="1" applyBorder="1" applyAlignment="1">
      <alignment vertical="center"/>
    </xf>
    <xf numFmtId="0" fontId="25" fillId="0" borderId="0" xfId="47" applyFont="1" applyAlignment="1">
      <alignment horizontal="left" vertical="center" wrapText="1" indent="1"/>
    </xf>
    <xf numFmtId="166" fontId="25" fillId="0" borderId="0" xfId="48" applyNumberFormat="1" applyFont="1" applyFill="1" applyBorder="1" applyAlignment="1">
      <alignment vertical="center"/>
    </xf>
    <xf numFmtId="166" fontId="25" fillId="6" borderId="0" xfId="47" applyNumberFormat="1" applyFont="1" applyFill="1" applyAlignment="1">
      <alignment vertical="center"/>
    </xf>
    <xf numFmtId="0" fontId="11" fillId="17" borderId="0" xfId="47" applyFont="1" applyFill="1" applyAlignment="1">
      <alignment horizontal="left" vertical="center" wrapText="1" indent="1"/>
    </xf>
    <xf numFmtId="166" fontId="11" fillId="17" borderId="0" xfId="47" applyNumberFormat="1" applyFont="1" applyFill="1" applyAlignment="1">
      <alignment vertical="center"/>
    </xf>
    <xf numFmtId="0" fontId="25" fillId="6" borderId="67" xfId="47" applyFont="1" applyFill="1" applyBorder="1" applyAlignment="1">
      <alignment horizontal="left" vertical="center" wrapText="1" indent="1"/>
    </xf>
    <xf numFmtId="166" fontId="25" fillId="6" borderId="67" xfId="48" applyNumberFormat="1" applyFont="1" applyFill="1" applyBorder="1" applyAlignment="1">
      <alignment vertical="center"/>
    </xf>
    <xf numFmtId="166" fontId="25" fillId="0" borderId="0" xfId="47" applyNumberFormat="1" applyFont="1" applyAlignment="1">
      <alignment vertical="center"/>
    </xf>
    <xf numFmtId="0" fontId="11" fillId="17" borderId="67" xfId="47" applyFont="1" applyFill="1" applyBorder="1" applyAlignment="1">
      <alignment horizontal="left" vertical="center" wrapText="1" indent="1"/>
    </xf>
    <xf numFmtId="166" fontId="11" fillId="17" borderId="67" xfId="47" applyNumberFormat="1" applyFont="1" applyFill="1" applyBorder="1" applyAlignment="1">
      <alignment vertical="center"/>
    </xf>
    <xf numFmtId="0" fontId="15" fillId="0" borderId="0" xfId="47" applyFont="1" applyBorder="1"/>
    <xf numFmtId="0" fontId="109" fillId="0" borderId="0" xfId="47" applyFont="1"/>
    <xf numFmtId="166" fontId="15" fillId="0" borderId="0" xfId="47" applyNumberFormat="1" applyFont="1"/>
    <xf numFmtId="0" fontId="9" fillId="3" borderId="0" xfId="7" applyFont="1" applyAlignment="1">
      <alignment horizontal="left" vertical="center" wrapText="1"/>
      <protection locked="0"/>
    </xf>
    <xf numFmtId="0" fontId="11" fillId="5" borderId="0" xfId="8" applyFont="1" applyFill="1">
      <alignment horizontal="right" vertical="center" wrapText="1" indent="1"/>
    </xf>
    <xf numFmtId="0" fontId="11" fillId="23" borderId="70" xfId="51" applyFont="1" applyAlignment="1">
      <alignment horizontal="left" vertical="center" wrapText="1" indent="1"/>
    </xf>
    <xf numFmtId="166" fontId="11" fillId="23" borderId="70" xfId="51" applyNumberFormat="1" applyFont="1">
      <alignment horizontal="right" vertical="center" wrapText="1" indent="1"/>
    </xf>
    <xf numFmtId="0" fontId="25" fillId="0" borderId="0" xfId="52" applyFont="1" applyAlignment="1">
      <alignment horizontal="left" vertical="center" wrapText="1" indent="1"/>
    </xf>
    <xf numFmtId="166" fontId="11" fillId="23" borderId="70" xfId="51" applyNumberFormat="1" applyFont="1" applyAlignment="1">
      <alignment vertical="center" wrapText="1"/>
    </xf>
    <xf numFmtId="0" fontId="15" fillId="0" borderId="0" xfId="52" applyFont="1"/>
    <xf numFmtId="10" fontId="25" fillId="6" borderId="0" xfId="12" applyNumberFormat="1" applyFont="1" applyFill="1">
      <alignment horizontal="right" vertical="center" wrapText="1" indent="1"/>
    </xf>
    <xf numFmtId="10" fontId="25" fillId="0" borderId="0" xfId="12" applyNumberFormat="1" applyFont="1" applyFill="1">
      <alignment horizontal="right" vertical="center" wrapText="1" indent="1"/>
    </xf>
    <xf numFmtId="0" fontId="26" fillId="0" borderId="0" xfId="52" applyFont="1" applyAlignment="1">
      <alignment horizontal="justify" vertical="center"/>
    </xf>
    <xf numFmtId="0" fontId="11" fillId="0" borderId="0" xfId="8" applyFont="1" applyFill="1">
      <alignment horizontal="right" vertical="center" wrapText="1" indent="1"/>
    </xf>
    <xf numFmtId="166" fontId="25" fillId="6" borderId="0" xfId="12" applyNumberFormat="1" applyFont="1" applyFill="1">
      <alignment horizontal="right" vertical="center" wrapText="1" indent="1"/>
    </xf>
    <xf numFmtId="0" fontId="61" fillId="6" borderId="0" xfId="12" applyNumberFormat="1" applyFont="1" applyFill="1" applyAlignment="1">
      <alignment horizontal="left" vertical="center" wrapText="1" indent="1"/>
    </xf>
    <xf numFmtId="0" fontId="61" fillId="0" borderId="0" xfId="12" applyNumberFormat="1" applyFont="1" applyFill="1" applyAlignment="1">
      <alignment horizontal="left" vertical="center" wrapText="1" indent="1"/>
    </xf>
    <xf numFmtId="0" fontId="53" fillId="5" borderId="0" xfId="8" applyFont="1" applyFill="1">
      <alignment horizontal="right" vertical="center" wrapText="1" indent="1"/>
    </xf>
    <xf numFmtId="0" fontId="11" fillId="0" borderId="0" xfId="8" applyFont="1" applyFill="1" applyAlignment="1">
      <alignment horizontal="justify" vertical="center"/>
    </xf>
    <xf numFmtId="0" fontId="11" fillId="11" borderId="71" xfId="54" applyFont="1" applyAlignment="1">
      <alignment horizontal="left" vertical="center" wrapText="1" indent="1"/>
    </xf>
    <xf numFmtId="164" fontId="11" fillId="11" borderId="71" xfId="54" applyNumberFormat="1" applyFont="1">
      <alignment horizontal="right" vertical="center" wrapText="1" indent="1"/>
    </xf>
    <xf numFmtId="164" fontId="13" fillId="6" borderId="0" xfId="12" applyNumberFormat="1" applyFont="1" applyFill="1">
      <alignment horizontal="right" vertical="center" wrapText="1" indent="1"/>
    </xf>
    <xf numFmtId="164" fontId="25" fillId="0" borderId="0" xfId="12" applyNumberFormat="1" applyFont="1" applyFill="1">
      <alignment horizontal="right" vertical="center" wrapText="1" indent="1"/>
    </xf>
    <xf numFmtId="164" fontId="25" fillId="6" borderId="0" xfId="12" applyNumberFormat="1" applyFont="1" applyFill="1">
      <alignment horizontal="right" vertical="center" wrapText="1" indent="1"/>
    </xf>
    <xf numFmtId="0" fontId="41" fillId="0" borderId="72" xfId="52" applyFont="1" applyBorder="1" applyAlignment="1">
      <alignment horizontal="justify" vertical="center" wrapText="1"/>
    </xf>
    <xf numFmtId="164" fontId="112" fillId="0" borderId="72" xfId="52" applyNumberFormat="1" applyFont="1" applyBorder="1" applyAlignment="1">
      <alignment horizontal="justify" vertical="center"/>
    </xf>
    <xf numFmtId="0" fontId="111" fillId="6" borderId="0" xfId="12" applyNumberFormat="1" applyFont="1" applyFill="1" applyAlignment="1">
      <alignment horizontal="left" vertical="center" wrapText="1" indent="1"/>
    </xf>
    <xf numFmtId="0" fontId="61" fillId="3" borderId="0" xfId="14" applyFont="1" applyFill="1" applyBorder="1" applyAlignment="1">
      <alignment horizontal="left" vertical="center" wrapText="1"/>
    </xf>
    <xf numFmtId="0" fontId="11" fillId="3" borderId="0" xfId="8" applyFont="1" applyFill="1" applyAlignment="1">
      <alignment horizontal="right" vertical="center"/>
    </xf>
    <xf numFmtId="0" fontId="11" fillId="3" borderId="0" xfId="8" applyFont="1" applyFill="1" applyAlignment="1">
      <alignment horizontal="right" vertical="center" indent="1"/>
    </xf>
    <xf numFmtId="0" fontId="11" fillId="16" borderId="0" xfId="23" applyFont="1" applyFill="1" applyAlignment="1">
      <alignment horizontal="right" vertical="center" indent="1"/>
    </xf>
    <xf numFmtId="0" fontId="25" fillId="6" borderId="0" xfId="12" applyFont="1" applyFill="1" applyAlignment="1">
      <alignment horizontal="left" vertical="center" wrapText="1" indent="1"/>
    </xf>
    <xf numFmtId="9" fontId="25" fillId="6" borderId="0" xfId="12" applyNumberFormat="1" applyFont="1" applyFill="1">
      <alignment horizontal="right" vertical="center" wrapText="1" indent="1"/>
    </xf>
    <xf numFmtId="0" fontId="25" fillId="0" borderId="0" xfId="12" applyFont="1" applyFill="1" applyAlignment="1">
      <alignment horizontal="left" vertical="center" wrapText="1" indent="1"/>
    </xf>
    <xf numFmtId="9" fontId="25" fillId="0" borderId="0" xfId="12" applyNumberFormat="1" applyFont="1" applyFill="1">
      <alignment horizontal="right" vertical="center" wrapText="1" indent="1"/>
    </xf>
    <xf numFmtId="177" fontId="11" fillId="23" borderId="70" xfId="51" applyNumberFormat="1" applyFont="1" applyAlignment="1">
      <alignment horizontal="left" vertical="center" wrapText="1" indent="1"/>
    </xf>
    <xf numFmtId="164" fontId="25" fillId="6" borderId="0" xfId="12" applyNumberFormat="1" applyFont="1" applyFill="1" applyAlignment="1">
      <alignment vertical="center" wrapText="1"/>
    </xf>
    <xf numFmtId="9" fontId="25" fillId="6" borderId="0" xfId="12" applyNumberFormat="1" applyFont="1" applyFill="1" applyAlignment="1">
      <alignment vertical="center" wrapText="1"/>
    </xf>
    <xf numFmtId="164" fontId="25" fillId="0" borderId="0" xfId="12" applyNumberFormat="1" applyFont="1" applyFill="1" applyAlignment="1">
      <alignment vertical="center" wrapText="1"/>
    </xf>
    <xf numFmtId="9" fontId="25" fillId="0" borderId="0" xfId="12" applyNumberFormat="1" applyFont="1" applyFill="1" applyAlignment="1">
      <alignment vertical="center" wrapText="1"/>
    </xf>
    <xf numFmtId="164" fontId="11" fillId="23" borderId="70" xfId="51" applyNumberFormat="1" applyFont="1" applyAlignment="1" applyProtection="1">
      <alignment vertical="center" wrapText="1"/>
      <protection locked="0"/>
    </xf>
    <xf numFmtId="9" fontId="11" fillId="23" borderId="70" xfId="51" applyNumberFormat="1" applyFont="1" applyAlignment="1" applyProtection="1">
      <alignment vertical="center" wrapText="1"/>
      <protection locked="0"/>
    </xf>
    <xf numFmtId="0" fontId="26" fillId="0" borderId="0" xfId="55" applyFont="1" applyAlignment="1">
      <alignment horizontal="justify"/>
    </xf>
    <xf numFmtId="14" fontId="55" fillId="5" borderId="73" xfId="19" applyNumberFormat="1" applyFont="1" applyFill="1" applyBorder="1" applyAlignment="1">
      <alignment horizontal="justify"/>
    </xf>
    <xf numFmtId="1" fontId="13" fillId="6" borderId="0" xfId="12" applyNumberFormat="1" applyFont="1" applyFill="1" applyAlignment="1">
      <alignment horizontal="left" vertical="center" wrapText="1" indent="1"/>
    </xf>
    <xf numFmtId="1" fontId="25" fillId="0" borderId="0" xfId="12" applyNumberFormat="1" applyFont="1" applyFill="1" applyAlignment="1">
      <alignment horizontal="left" vertical="center" wrapText="1" indent="1"/>
    </xf>
    <xf numFmtId="1" fontId="25" fillId="6" borderId="0" xfId="12" applyNumberFormat="1" applyFont="1" applyFill="1" applyAlignment="1">
      <alignment horizontal="left" vertical="center" wrapText="1" indent="1"/>
    </xf>
    <xf numFmtId="1" fontId="11" fillId="23" borderId="70" xfId="51" applyNumberFormat="1" applyFont="1" applyAlignment="1">
      <alignment horizontal="left" vertical="center" wrapText="1" indent="1"/>
    </xf>
    <xf numFmtId="171" fontId="11" fillId="23" borderId="70" xfId="51" applyNumberFormat="1" applyFont="1">
      <alignment horizontal="right" vertical="center" wrapText="1" indent="1"/>
    </xf>
    <xf numFmtId="14" fontId="11" fillId="5" borderId="73" xfId="19" applyNumberFormat="1" applyFont="1" applyFill="1" applyBorder="1" applyAlignment="1">
      <alignment horizontal="center" vertical="center" wrapText="1"/>
    </xf>
    <xf numFmtId="0" fontId="26" fillId="0" borderId="0" xfId="17" applyFont="1" applyAlignment="1">
      <alignment horizontal="justify"/>
    </xf>
    <xf numFmtId="0" fontId="11" fillId="5" borderId="0" xfId="17" applyFont="1" applyFill="1" applyAlignment="1">
      <alignment horizontal="justify"/>
    </xf>
    <xf numFmtId="1" fontId="13" fillId="0" borderId="0" xfId="12" applyNumberFormat="1" applyFont="1" applyFill="1" applyAlignment="1">
      <alignment horizontal="left" vertical="center" wrapText="1" indent="1"/>
    </xf>
    <xf numFmtId="1" fontId="11" fillId="11" borderId="71" xfId="54" applyNumberFormat="1" applyFont="1" applyAlignment="1">
      <alignment horizontal="left" vertical="center" wrapText="1" indent="1"/>
    </xf>
    <xf numFmtId="171" fontId="11" fillId="11" borderId="71" xfId="54" applyNumberFormat="1" applyFont="1" applyProtection="1">
      <alignment horizontal="right" vertical="center" wrapText="1" indent="1"/>
      <protection locked="0"/>
    </xf>
    <xf numFmtId="178" fontId="11" fillId="5" borderId="0" xfId="17" applyNumberFormat="1" applyFont="1" applyFill="1" applyAlignment="1">
      <alignment horizontal="center" vertical="center"/>
    </xf>
    <xf numFmtId="0" fontId="115" fillId="3" borderId="74" xfId="2" applyFont="1" applyBorder="1" applyAlignment="1">
      <alignment wrapText="1"/>
    </xf>
    <xf numFmtId="0" fontId="106" fillId="3" borderId="0" xfId="7" applyFont="1" applyAlignment="1">
      <alignment horizontal="left" vertical="center" wrapText="1"/>
      <protection locked="0"/>
    </xf>
    <xf numFmtId="178" fontId="11" fillId="5" borderId="0" xfId="8" applyNumberFormat="1" applyFont="1" applyFill="1">
      <alignment horizontal="right" vertical="center" wrapText="1" indent="1"/>
    </xf>
    <xf numFmtId="178" fontId="11" fillId="27" borderId="0" xfId="23" applyNumberFormat="1" applyFont="1" applyFill="1">
      <alignment horizontal="right" vertical="center" wrapText="1" indent="1"/>
    </xf>
    <xf numFmtId="3" fontId="25" fillId="6" borderId="0" xfId="12" applyNumberFormat="1" applyFont="1" applyFill="1" applyAlignment="1">
      <alignment horizontal="left" vertical="center" wrapText="1" indent="1"/>
    </xf>
    <xf numFmtId="171" fontId="25" fillId="6" borderId="0" xfId="12" applyNumberFormat="1" applyFont="1" applyFill="1" applyAlignment="1">
      <alignment vertical="center" wrapText="1"/>
    </xf>
    <xf numFmtId="3" fontId="25" fillId="0" borderId="0" xfId="12" applyNumberFormat="1" applyFont="1" applyFill="1" applyAlignment="1">
      <alignment horizontal="left" vertical="center" wrapText="1" indent="1"/>
    </xf>
    <xf numFmtId="166" fontId="25" fillId="0" borderId="0" xfId="12" applyNumberFormat="1" applyFont="1" applyFill="1">
      <alignment horizontal="right" vertical="center" wrapText="1" indent="1"/>
    </xf>
    <xf numFmtId="171" fontId="25" fillId="0" borderId="0" xfId="12" applyNumberFormat="1" applyFont="1" applyFill="1" applyAlignment="1">
      <alignment vertical="center" wrapText="1"/>
    </xf>
    <xf numFmtId="0" fontId="116" fillId="35" borderId="8" xfId="26" applyFont="1" applyFill="1" applyBorder="1" applyAlignment="1">
      <alignment horizontal="justify" vertical="center"/>
    </xf>
    <xf numFmtId="171" fontId="116" fillId="35" borderId="8" xfId="56" applyNumberFormat="1" applyFont="1" applyFill="1" applyBorder="1" applyAlignment="1">
      <alignment vertical="center"/>
    </xf>
    <xf numFmtId="166" fontId="116" fillId="35" borderId="8" xfId="26" applyNumberFormat="1" applyFont="1" applyFill="1" applyBorder="1" applyAlignment="1">
      <alignment vertical="center"/>
    </xf>
    <xf numFmtId="0" fontId="26" fillId="0" borderId="0" xfId="52" applyFont="1" applyAlignment="1">
      <alignment horizontal="justify"/>
    </xf>
    <xf numFmtId="0" fontId="53" fillId="5" borderId="0" xfId="8" applyFont="1" applyFill="1" applyAlignment="1">
      <alignment horizontal="left" vertical="center" wrapText="1" indent="1"/>
    </xf>
    <xf numFmtId="0" fontId="11" fillId="16" borderId="0" xfId="23" applyFont="1" applyFill="1">
      <alignment horizontal="right" vertical="center" wrapText="1" indent="1"/>
    </xf>
    <xf numFmtId="165" fontId="11" fillId="25" borderId="62" xfId="46" applyNumberFormat="1" applyFont="1" applyAlignment="1">
      <alignment horizontal="left" vertical="center" wrapText="1" indent="1"/>
    </xf>
    <xf numFmtId="166" fontId="11" fillId="25" borderId="62" xfId="46" applyNumberFormat="1" applyFont="1">
      <alignment horizontal="right" vertical="center" wrapText="1" indent="1"/>
    </xf>
    <xf numFmtId="10" fontId="11" fillId="25" borderId="62" xfId="46" applyNumberFormat="1" applyFont="1">
      <alignment horizontal="right" vertical="center" wrapText="1" indent="1"/>
    </xf>
    <xf numFmtId="10" fontId="25" fillId="6" borderId="0" xfId="12" applyNumberFormat="1" applyFont="1" applyFill="1" applyAlignment="1">
      <alignment vertical="center" wrapText="1"/>
    </xf>
    <xf numFmtId="10" fontId="25" fillId="0" borderId="0" xfId="12" applyNumberFormat="1" applyFont="1" applyFill="1" applyAlignment="1">
      <alignment vertical="center" wrapText="1"/>
    </xf>
    <xf numFmtId="166" fontId="11" fillId="25" borderId="62" xfId="46" applyNumberFormat="1" applyFont="1" applyAlignment="1">
      <alignment vertical="center" wrapText="1"/>
    </xf>
    <xf numFmtId="10" fontId="11" fillId="25" borderId="62" xfId="46" applyNumberFormat="1" applyFont="1" applyAlignment="1">
      <alignment vertical="center" wrapText="1"/>
    </xf>
    <xf numFmtId="0" fontId="53" fillId="27" borderId="0" xfId="23" applyFont="1" applyFill="1">
      <alignment horizontal="right" vertical="center" wrapText="1" indent="1"/>
    </xf>
    <xf numFmtId="0" fontId="11" fillId="27" borderId="0" xfId="23" applyFont="1" applyFill="1">
      <alignment horizontal="right" vertical="center" wrapText="1" indent="1"/>
    </xf>
    <xf numFmtId="169" fontId="25" fillId="6" borderId="0" xfId="12" applyNumberFormat="1" applyFont="1" applyFill="1" applyAlignment="1">
      <alignment horizontal="left" vertical="center" wrapText="1" indent="1"/>
    </xf>
    <xf numFmtId="169" fontId="25" fillId="0" borderId="0" xfId="12" applyNumberFormat="1" applyFont="1" applyFill="1" applyAlignment="1">
      <alignment horizontal="left" vertical="center" wrapText="1" indent="1"/>
    </xf>
    <xf numFmtId="0" fontId="53" fillId="16" borderId="0" xfId="23" applyFont="1" applyFill="1">
      <alignment horizontal="right" vertical="center" wrapText="1" indent="1"/>
    </xf>
    <xf numFmtId="165" fontId="61" fillId="0" borderId="0" xfId="12" applyNumberFormat="1" applyFont="1" applyFill="1" applyAlignment="1">
      <alignment horizontal="left" vertical="center" wrapText="1" indent="1"/>
    </xf>
    <xf numFmtId="165" fontId="61" fillId="6" borderId="0" xfId="12" applyNumberFormat="1" applyFont="1" applyFill="1" applyAlignment="1">
      <alignment horizontal="left" vertical="center" wrapText="1" indent="1"/>
    </xf>
    <xf numFmtId="169" fontId="11" fillId="25" borderId="62" xfId="46" applyNumberFormat="1" applyFont="1" applyAlignment="1">
      <alignment horizontal="left" vertical="center" wrapText="1" indent="1"/>
    </xf>
    <xf numFmtId="164" fontId="11" fillId="25" borderId="62" xfId="46" applyNumberFormat="1" applyFont="1">
      <alignment horizontal="right" vertical="center" wrapText="1" indent="1"/>
    </xf>
    <xf numFmtId="0" fontId="64" fillId="3" borderId="0" xfId="2" applyFont="1" applyBorder="1">
      <alignment horizontal="left" wrapText="1"/>
    </xf>
    <xf numFmtId="168" fontId="25" fillId="6" borderId="0" xfId="12" applyNumberFormat="1" applyFont="1" applyFill="1" applyAlignment="1">
      <alignment horizontal="center" vertical="center" wrapText="1"/>
    </xf>
    <xf numFmtId="168" fontId="25" fillId="0" borderId="0" xfId="12" applyNumberFormat="1" applyFont="1" applyFill="1" applyAlignment="1">
      <alignment horizontal="center" vertical="center" wrapText="1"/>
    </xf>
    <xf numFmtId="10" fontId="25" fillId="6" borderId="0" xfId="12" applyNumberFormat="1" applyFont="1" applyFill="1" applyAlignment="1">
      <alignment horizontal="right" vertical="center" wrapText="1"/>
    </xf>
    <xf numFmtId="10" fontId="25" fillId="0" borderId="0" xfId="12" applyNumberFormat="1" applyFont="1" applyFill="1" applyAlignment="1">
      <alignment horizontal="right" vertical="center" wrapText="1"/>
    </xf>
    <xf numFmtId="0" fontId="15" fillId="0" borderId="0" xfId="52" applyFont="1" applyAlignment="1">
      <alignment horizontal="center" vertical="center"/>
    </xf>
    <xf numFmtId="168" fontId="25" fillId="6" borderId="0" xfId="12" applyNumberFormat="1" applyFont="1" applyFill="1">
      <alignment horizontal="right" vertical="center" wrapText="1" indent="1"/>
    </xf>
    <xf numFmtId="168" fontId="25" fillId="0" borderId="0" xfId="12" applyNumberFormat="1" applyFont="1" applyFill="1">
      <alignment horizontal="right" vertical="center" wrapText="1" indent="1"/>
    </xf>
    <xf numFmtId="0" fontId="15" fillId="0" borderId="0" xfId="52" applyFont="1" applyAlignment="1">
      <alignment vertical="center"/>
    </xf>
    <xf numFmtId="0" fontId="26" fillId="0" borderId="61" xfId="52" applyFont="1" applyBorder="1" applyAlignment="1">
      <alignment vertical="center"/>
    </xf>
    <xf numFmtId="0" fontId="71" fillId="0" borderId="61" xfId="52" applyFont="1" applyBorder="1" applyAlignment="1">
      <alignment vertical="center"/>
    </xf>
    <xf numFmtId="0" fontId="9" fillId="3" borderId="0" xfId="7" applyFont="1" applyAlignment="1">
      <alignment horizontal="left" wrapText="1"/>
      <protection locked="0"/>
    </xf>
    <xf numFmtId="0" fontId="11" fillId="3" borderId="0" xfId="8" applyFont="1" applyFill="1">
      <alignment horizontal="right" vertical="center" wrapText="1" indent="1"/>
    </xf>
    <xf numFmtId="0" fontId="11" fillId="36" borderId="0" xfId="8" applyFont="1" applyFill="1" applyAlignment="1">
      <alignment horizontal="left" vertical="center" wrapText="1" indent="1"/>
    </xf>
    <xf numFmtId="0" fontId="11" fillId="25" borderId="0" xfId="23" applyFont="1" applyFill="1">
      <alignment horizontal="right" vertical="center" wrapText="1" indent="1"/>
    </xf>
    <xf numFmtId="0" fontId="11" fillId="29" borderId="0" xfId="8" applyFont="1" applyFill="1">
      <alignment horizontal="right" vertical="center" wrapText="1" indent="1"/>
    </xf>
    <xf numFmtId="0" fontId="118" fillId="3" borderId="74" xfId="2" applyFont="1" applyBorder="1" applyAlignment="1">
      <alignment wrapText="1"/>
    </xf>
    <xf numFmtId="9" fontId="11" fillId="25" borderId="0" xfId="23" applyNumberFormat="1" applyFont="1" applyFill="1">
      <alignment horizontal="right" vertical="center" wrapText="1" indent="1"/>
    </xf>
    <xf numFmtId="165" fontId="11" fillId="23" borderId="0" xfId="12" applyNumberFormat="1" applyFont="1" applyFill="1" applyAlignment="1">
      <alignment horizontal="left" vertical="center" wrapText="1" indent="1"/>
    </xf>
    <xf numFmtId="164" fontId="11" fillId="23" borderId="0" xfId="12" applyNumberFormat="1" applyFont="1" applyFill="1">
      <alignment horizontal="right" vertical="center" wrapText="1" indent="1"/>
    </xf>
    <xf numFmtId="0" fontId="120" fillId="0" borderId="0" xfId="52" applyFont="1"/>
    <xf numFmtId="0" fontId="71" fillId="0" borderId="0" xfId="52" applyFont="1"/>
    <xf numFmtId="0" fontId="26" fillId="0" borderId="74" xfId="52" applyFont="1" applyBorder="1" applyAlignment="1">
      <alignment horizontal="justify"/>
    </xf>
    <xf numFmtId="0" fontId="41" fillId="0" borderId="0" xfId="52" applyFont="1"/>
    <xf numFmtId="0" fontId="44" fillId="0" borderId="0" xfId="52" applyFont="1"/>
    <xf numFmtId="9" fontId="53" fillId="25" borderId="0" xfId="23" applyNumberFormat="1" applyFont="1" applyFill="1">
      <alignment horizontal="right" vertical="center" wrapText="1" indent="1"/>
    </xf>
    <xf numFmtId="167" fontId="25" fillId="6" borderId="0" xfId="12" applyNumberFormat="1" applyFont="1" applyFill="1">
      <alignment horizontal="right" vertical="center" wrapText="1" indent="1"/>
    </xf>
    <xf numFmtId="167" fontId="25" fillId="0" borderId="0" xfId="12" applyNumberFormat="1" applyFont="1" applyFill="1">
      <alignment horizontal="right" vertical="center" wrapText="1" indent="1"/>
    </xf>
    <xf numFmtId="0" fontId="40" fillId="3" borderId="0" xfId="57" applyFont="1" applyFill="1" applyAlignment="1">
      <alignment horizontal="right" vertical="center"/>
    </xf>
    <xf numFmtId="0" fontId="11" fillId="5" borderId="0" xfId="26" applyFont="1" applyFill="1" applyAlignment="1">
      <alignment horizontal="justify" vertical="center" wrapText="1"/>
    </xf>
    <xf numFmtId="0" fontId="11" fillId="5" borderId="0" xfId="26" applyFont="1" applyFill="1" applyAlignment="1">
      <alignment horizontal="right" vertical="center" wrapText="1"/>
    </xf>
    <xf numFmtId="165" fontId="25" fillId="6" borderId="0" xfId="57" applyNumberFormat="1" applyFont="1" applyFill="1" applyAlignment="1">
      <alignment horizontal="left" vertical="center" wrapText="1" indent="1"/>
    </xf>
    <xf numFmtId="166" fontId="25" fillId="6" borderId="0" xfId="57" applyNumberFormat="1" applyFont="1" applyFill="1" applyAlignment="1">
      <alignment vertical="center" wrapText="1"/>
    </xf>
    <xf numFmtId="10" fontId="25" fillId="6" borderId="0" xfId="53" applyNumberFormat="1" applyFont="1" applyFill="1" applyBorder="1" applyAlignment="1">
      <alignment vertical="center"/>
    </xf>
    <xf numFmtId="165" fontId="25" fillId="0" borderId="0" xfId="57" applyNumberFormat="1" applyFont="1" applyAlignment="1">
      <alignment horizontal="left" vertical="center" wrapText="1" indent="1"/>
    </xf>
    <xf numFmtId="166" fontId="25" fillId="0" borderId="0" xfId="57" applyNumberFormat="1" applyFont="1" applyAlignment="1">
      <alignment vertical="center" wrapText="1"/>
    </xf>
    <xf numFmtId="10" fontId="25" fillId="0" borderId="0" xfId="53" applyNumberFormat="1" applyFont="1" applyFill="1" applyBorder="1" applyAlignment="1">
      <alignment vertical="center"/>
    </xf>
    <xf numFmtId="165" fontId="11" fillId="11" borderId="71" xfId="54" applyNumberFormat="1" applyFont="1" applyAlignment="1">
      <alignment horizontal="left" vertical="center" wrapText="1" indent="1"/>
    </xf>
    <xf numFmtId="166" fontId="11" fillId="11" borderId="71" xfId="54" applyNumberFormat="1" applyFont="1" applyAlignment="1">
      <alignment vertical="center" wrapText="1"/>
    </xf>
    <xf numFmtId="10" fontId="11" fillId="11" borderId="71" xfId="53" applyNumberFormat="1" applyFont="1" applyFill="1" applyBorder="1" applyAlignment="1">
      <alignment vertical="center" wrapText="1"/>
    </xf>
    <xf numFmtId="0" fontId="31" fillId="0" borderId="0" xfId="25" applyFont="1" applyAlignment="1">
      <alignment horizontal="justify" vertical="center" wrapText="1"/>
    </xf>
    <xf numFmtId="0" fontId="35" fillId="0" borderId="0" xfId="52" applyFont="1" applyAlignment="1">
      <alignment horizontal="justify" vertical="center" wrapText="1"/>
    </xf>
    <xf numFmtId="164" fontId="25" fillId="0" borderId="0" xfId="57" applyNumberFormat="1" applyFont="1" applyAlignment="1">
      <alignment horizontal="justify" vertical="center" wrapText="1"/>
    </xf>
    <xf numFmtId="0" fontId="119" fillId="0" borderId="0" xfId="57" applyFont="1" applyAlignment="1">
      <alignment horizontal="justify" vertical="center"/>
    </xf>
    <xf numFmtId="0" fontId="11" fillId="37" borderId="0" xfId="26" applyFont="1" applyFill="1" applyAlignment="1">
      <alignment horizontal="justify" vertical="center" wrapText="1"/>
    </xf>
    <xf numFmtId="0" fontId="11" fillId="37" borderId="0" xfId="26" applyFont="1" applyFill="1" applyAlignment="1">
      <alignment horizontal="right" vertical="center" wrapText="1"/>
    </xf>
    <xf numFmtId="165" fontId="61" fillId="6" borderId="0" xfId="57" applyNumberFormat="1" applyFont="1" applyFill="1" applyAlignment="1">
      <alignment horizontal="left" vertical="center" wrapText="1" indent="1"/>
    </xf>
    <xf numFmtId="0" fontId="124" fillId="0" borderId="74" xfId="52" applyFont="1" applyBorder="1" applyAlignment="1">
      <alignment horizontal="justify"/>
    </xf>
    <xf numFmtId="165" fontId="105" fillId="3" borderId="0" xfId="26" applyNumberFormat="1" applyFont="1" applyFill="1" applyAlignment="1">
      <alignment horizontal="left" vertical="center"/>
    </xf>
    <xf numFmtId="165" fontId="38" fillId="3" borderId="0" xfId="26" applyNumberFormat="1" applyFont="1" applyFill="1" applyAlignment="1">
      <alignment horizontal="left" vertical="center"/>
    </xf>
    <xf numFmtId="0" fontId="26" fillId="0" borderId="0" xfId="52" applyFont="1"/>
    <xf numFmtId="9" fontId="11" fillId="29" borderId="0" xfId="8" applyNumberFormat="1" applyFont="1" applyFill="1">
      <alignment horizontal="right" vertical="center" wrapText="1" indent="1"/>
    </xf>
    <xf numFmtId="0" fontId="11" fillId="29" borderId="0" xfId="23" applyFont="1" applyFill="1">
      <alignment horizontal="right" vertical="center" wrapText="1" indent="1"/>
    </xf>
    <xf numFmtId="179" fontId="11" fillId="25" borderId="62" xfId="46" applyNumberFormat="1" applyFont="1" applyAlignment="1">
      <alignment vertical="center" wrapText="1"/>
    </xf>
    <xf numFmtId="10" fontId="25" fillId="0" borderId="0" xfId="58" applyNumberFormat="1" applyFont="1" applyFill="1" applyBorder="1" applyAlignment="1">
      <alignment vertical="center"/>
    </xf>
    <xf numFmtId="166" fontId="25" fillId="0" borderId="0" xfId="52" applyNumberFormat="1" applyFont="1" applyAlignment="1">
      <alignment vertical="center"/>
    </xf>
    <xf numFmtId="179" fontId="25" fillId="0" borderId="0" xfId="52" applyNumberFormat="1" applyFont="1" applyAlignment="1">
      <alignment vertical="center"/>
    </xf>
    <xf numFmtId="168" fontId="25" fillId="6" borderId="0" xfId="52" applyNumberFormat="1" applyFont="1" applyFill="1" applyAlignment="1">
      <alignment horizontal="left" vertical="center" wrapText="1"/>
    </xf>
    <xf numFmtId="10" fontId="25" fillId="6" borderId="0" xfId="58" applyNumberFormat="1" applyFont="1" applyFill="1" applyBorder="1" applyAlignment="1">
      <alignment vertical="center"/>
    </xf>
    <xf numFmtId="166" fontId="25" fillId="6" borderId="0" xfId="52" applyNumberFormat="1" applyFont="1" applyFill="1" applyAlignment="1">
      <alignment vertical="center"/>
    </xf>
    <xf numFmtId="179" fontId="25" fillId="6" borderId="0" xfId="52" applyNumberFormat="1" applyFont="1" applyFill="1" applyAlignment="1">
      <alignment vertical="center"/>
    </xf>
    <xf numFmtId="168" fontId="25" fillId="0" borderId="0" xfId="52" applyNumberFormat="1" applyFont="1" applyAlignment="1">
      <alignment horizontal="left" vertical="center" wrapText="1"/>
    </xf>
    <xf numFmtId="171" fontId="11" fillId="25" borderId="62" xfId="46" applyNumberFormat="1" applyFont="1" applyAlignment="1">
      <alignment horizontal="left" vertical="center" wrapText="1" indent="1"/>
    </xf>
    <xf numFmtId="0" fontId="36" fillId="0" borderId="0" xfId="13" applyFont="1" applyAlignment="1">
      <alignment horizontal="justify" vertical="center"/>
    </xf>
    <xf numFmtId="0" fontId="105" fillId="0" borderId="0" xfId="13" applyFont="1" applyAlignment="1">
      <alignment horizontal="justify" vertical="center"/>
    </xf>
    <xf numFmtId="165" fontId="35" fillId="3" borderId="0" xfId="27" applyNumberFormat="1" applyFont="1" applyFill="1" applyAlignment="1">
      <alignment horizontal="justify" vertical="center"/>
    </xf>
    <xf numFmtId="169" fontId="25" fillId="6" borderId="0" xfId="12" applyNumberFormat="1" applyFont="1" applyFill="1">
      <alignment horizontal="right" vertical="center" wrapText="1" indent="1"/>
    </xf>
    <xf numFmtId="169" fontId="25" fillId="0" borderId="0" xfId="12" applyNumberFormat="1" applyFont="1" applyFill="1">
      <alignment horizontal="right" vertical="center" wrapText="1" indent="1"/>
    </xf>
    <xf numFmtId="0" fontId="11" fillId="11" borderId="71" xfId="54" applyFont="1">
      <alignment horizontal="right" vertical="center" wrapText="1" indent="1"/>
    </xf>
    <xf numFmtId="10" fontId="11" fillId="11" borderId="71" xfId="54" applyNumberFormat="1" applyFont="1" applyAlignment="1">
      <alignment vertical="center" wrapText="1"/>
    </xf>
    <xf numFmtId="0" fontId="105" fillId="3" borderId="36" xfId="25" applyFont="1" applyFill="1" applyBorder="1" applyAlignment="1">
      <alignment horizontal="justify" vertical="center"/>
    </xf>
    <xf numFmtId="165" fontId="125" fillId="3" borderId="36" xfId="25" applyNumberFormat="1" applyFont="1" applyFill="1" applyBorder="1" applyAlignment="1">
      <alignment horizontal="justify" vertical="center"/>
    </xf>
    <xf numFmtId="0" fontId="26" fillId="0" borderId="36" xfId="13" applyFont="1" applyBorder="1" applyAlignment="1">
      <alignment horizontal="justify" vertical="center"/>
    </xf>
    <xf numFmtId="0" fontId="31" fillId="3" borderId="0" xfId="25" applyFont="1" applyFill="1" applyAlignment="1">
      <alignment horizontal="justify" vertical="center"/>
    </xf>
    <xf numFmtId="165" fontId="125" fillId="3" borderId="0" xfId="25" applyNumberFormat="1" applyFont="1" applyFill="1" applyAlignment="1">
      <alignment horizontal="justify" vertical="center"/>
    </xf>
    <xf numFmtId="173" fontId="125" fillId="3" borderId="0" xfId="25" applyNumberFormat="1" applyFont="1" applyFill="1" applyAlignment="1">
      <alignment horizontal="justify" vertical="center"/>
    </xf>
    <xf numFmtId="0" fontId="64" fillId="3" borderId="76" xfId="2" applyFont="1" applyBorder="1">
      <alignment horizontal="left" wrapText="1"/>
    </xf>
    <xf numFmtId="0" fontId="11" fillId="37" borderId="0" xfId="8" applyFont="1" applyFill="1">
      <alignment horizontal="right" vertical="center" wrapText="1" indent="1"/>
    </xf>
    <xf numFmtId="169" fontId="25" fillId="6" borderId="0" xfId="12" applyNumberFormat="1" applyFont="1" applyFill="1" applyAlignment="1">
      <alignment horizontal="center" vertical="center" wrapText="1"/>
    </xf>
    <xf numFmtId="179" fontId="25" fillId="6" borderId="0" xfId="12" applyNumberFormat="1" applyFont="1" applyFill="1">
      <alignment horizontal="right" vertical="center" wrapText="1" indent="1"/>
    </xf>
    <xf numFmtId="169" fontId="25" fillId="0" borderId="0" xfId="12" applyNumberFormat="1" applyFont="1" applyFill="1" applyAlignment="1">
      <alignment horizontal="center" vertical="center" wrapText="1"/>
    </xf>
    <xf numFmtId="179" fontId="25" fillId="0" borderId="0" xfId="12" applyNumberFormat="1" applyFont="1" applyFill="1">
      <alignment horizontal="right" vertical="center" wrapText="1" indent="1"/>
    </xf>
    <xf numFmtId="166" fontId="11" fillId="11" borderId="71" xfId="54" applyNumberFormat="1" applyFont="1">
      <alignment horizontal="right" vertical="center" wrapText="1" indent="1"/>
    </xf>
    <xf numFmtId="10" fontId="11" fillId="11" borderId="71" xfId="54" applyNumberFormat="1" applyFont="1">
      <alignment horizontal="right" vertical="center" wrapText="1" indent="1"/>
    </xf>
    <xf numFmtId="179" fontId="11" fillId="11" borderId="71" xfId="54" applyNumberFormat="1" applyFont="1">
      <alignment horizontal="right" vertical="center" wrapText="1" indent="1"/>
    </xf>
    <xf numFmtId="0" fontId="119" fillId="3" borderId="0" xfId="25" applyFont="1" applyFill="1" applyAlignment="1">
      <alignment horizontal="justify" vertical="center"/>
    </xf>
    <xf numFmtId="165" fontId="35" fillId="3" borderId="0" xfId="25" applyNumberFormat="1" applyFont="1" applyFill="1" applyAlignment="1">
      <alignment horizontal="justify" vertical="center"/>
    </xf>
    <xf numFmtId="0" fontId="106" fillId="3" borderId="0" xfId="52" applyFont="1" applyFill="1" applyAlignment="1">
      <alignment horizontal="justify" vertical="center"/>
    </xf>
    <xf numFmtId="168" fontId="11" fillId="23" borderId="70" xfId="51" applyNumberFormat="1" applyFont="1" applyAlignment="1">
      <alignment horizontal="left" vertical="center" wrapText="1" indent="1"/>
    </xf>
    <xf numFmtId="168" fontId="25" fillId="0" borderId="36" xfId="52" applyNumberFormat="1" applyFont="1" applyBorder="1" applyAlignment="1">
      <alignment horizontal="justify" vertical="center"/>
    </xf>
    <xf numFmtId="168" fontId="25" fillId="6" borderId="0" xfId="52" applyNumberFormat="1" applyFont="1" applyFill="1" applyAlignment="1">
      <alignment horizontal="justify" vertical="center"/>
    </xf>
    <xf numFmtId="168" fontId="25" fillId="0" borderId="0" xfId="52" applyNumberFormat="1" applyFont="1" applyAlignment="1">
      <alignment horizontal="justify" vertical="center"/>
    </xf>
    <xf numFmtId="168" fontId="9" fillId="3" borderId="0" xfId="10" applyNumberFormat="1" applyFont="1">
      <alignment horizontal="left" wrapText="1"/>
      <protection locked="0"/>
    </xf>
    <xf numFmtId="168" fontId="35" fillId="3" borderId="36" xfId="52" applyNumberFormat="1" applyFont="1" applyFill="1" applyBorder="1" applyAlignment="1">
      <alignment horizontal="justify" vertical="center"/>
    </xf>
    <xf numFmtId="164" fontId="11" fillId="23" borderId="70" xfId="51" applyNumberFormat="1" applyFont="1" applyAlignment="1">
      <alignment vertical="center" wrapText="1"/>
    </xf>
    <xf numFmtId="164" fontId="25" fillId="0" borderId="36" xfId="52" applyNumberFormat="1" applyFont="1" applyBorder="1" applyAlignment="1">
      <alignment vertical="center"/>
    </xf>
    <xf numFmtId="164" fontId="25" fillId="6" borderId="0" xfId="52" applyNumberFormat="1" applyFont="1" applyFill="1" applyAlignment="1">
      <alignment vertical="center"/>
    </xf>
    <xf numFmtId="164" fontId="25" fillId="0" borderId="0" xfId="52" applyNumberFormat="1" applyFont="1" applyAlignment="1">
      <alignment vertical="center"/>
    </xf>
    <xf numFmtId="0" fontId="105" fillId="3" borderId="0" xfId="52" applyFont="1" applyFill="1" applyAlignment="1">
      <alignment horizontal="justify"/>
    </xf>
    <xf numFmtId="0" fontId="124" fillId="0" borderId="0" xfId="52" applyFont="1" applyAlignment="1">
      <alignment horizontal="justify"/>
    </xf>
    <xf numFmtId="0" fontId="9" fillId="3" borderId="0" xfId="7" applyFont="1">
      <alignment horizontal="left" vertical="top" wrapText="1"/>
      <protection locked="0"/>
    </xf>
    <xf numFmtId="168" fontId="25" fillId="0" borderId="0" xfId="52" applyNumberFormat="1" applyFont="1" applyAlignment="1">
      <alignment horizontal="left" vertical="center" indent="1"/>
    </xf>
    <xf numFmtId="168" fontId="25" fillId="6" borderId="0" xfId="52" applyNumberFormat="1" applyFont="1" applyFill="1" applyAlignment="1">
      <alignment horizontal="left" vertical="center" indent="1"/>
    </xf>
    <xf numFmtId="168" fontId="11" fillId="25" borderId="62" xfId="46" applyNumberFormat="1" applyFont="1" applyAlignment="1">
      <alignment horizontal="left" vertical="center" wrapText="1" indent="1"/>
    </xf>
    <xf numFmtId="0" fontId="13" fillId="6" borderId="7" xfId="52" applyFont="1" applyFill="1" applyBorder="1" applyAlignment="1">
      <alignment horizontal="left" vertical="center" indent="1"/>
    </xf>
    <xf numFmtId="166" fontId="13" fillId="6" borderId="0" xfId="12" applyNumberFormat="1" applyFont="1" applyFill="1">
      <alignment horizontal="right" vertical="center" wrapText="1" indent="1"/>
    </xf>
    <xf numFmtId="10" fontId="13" fillId="6" borderId="0" xfId="12" applyNumberFormat="1" applyFont="1" applyFill="1">
      <alignment horizontal="right" vertical="center" wrapText="1" indent="1"/>
    </xf>
    <xf numFmtId="0" fontId="38" fillId="0" borderId="0" xfId="52" applyFont="1" applyAlignment="1">
      <alignment horizontal="left" vertical="center" indent="1"/>
    </xf>
    <xf numFmtId="0" fontId="25" fillId="6" borderId="0" xfId="52" applyFont="1" applyFill="1" applyAlignment="1">
      <alignment horizontal="left" vertical="center" indent="1"/>
    </xf>
    <xf numFmtId="0" fontId="13" fillId="0" borderId="0" xfId="52" applyFont="1" applyAlignment="1">
      <alignment horizontal="left" vertical="center" indent="1"/>
    </xf>
    <xf numFmtId="166" fontId="13" fillId="0" borderId="0" xfId="12" applyNumberFormat="1" applyFont="1" applyFill="1">
      <alignment horizontal="right" vertical="center" wrapText="1" indent="1"/>
    </xf>
    <xf numFmtId="10" fontId="13" fillId="0" borderId="0" xfId="12" applyNumberFormat="1" applyFont="1" applyFill="1">
      <alignment horizontal="right" vertical="center" wrapText="1" indent="1"/>
    </xf>
    <xf numFmtId="0" fontId="25" fillId="0" borderId="0" xfId="52" applyFont="1" applyAlignment="1">
      <alignment horizontal="left" vertical="center" indent="1"/>
    </xf>
    <xf numFmtId="0" fontId="11" fillId="25" borderId="62" xfId="46" applyFont="1" applyAlignment="1">
      <alignment horizontal="left" vertical="center" wrapText="1" indent="1"/>
    </xf>
    <xf numFmtId="0" fontId="11" fillId="25" borderId="62" xfId="46" applyFont="1">
      <alignment horizontal="right" vertical="center" wrapText="1" indent="1"/>
    </xf>
    <xf numFmtId="0" fontId="105" fillId="0" borderId="0" xfId="52" applyFont="1" applyAlignment="1">
      <alignment horizontal="justify"/>
    </xf>
    <xf numFmtId="0" fontId="105" fillId="3" borderId="0" xfId="59" applyFont="1" applyFill="1" applyAlignment="1">
      <alignment horizontal="justify" wrapText="1"/>
    </xf>
    <xf numFmtId="0" fontId="27" fillId="0" borderId="0" xfId="25" quotePrefix="1" applyFont="1" applyAlignment="1">
      <alignment horizontal="justify" vertical="center" wrapText="1"/>
    </xf>
    <xf numFmtId="0" fontId="27" fillId="0" borderId="0" xfId="25" applyFont="1" applyAlignment="1">
      <alignment horizontal="justify" vertical="center" wrapText="1"/>
    </xf>
    <xf numFmtId="168" fontId="25" fillId="6" borderId="0" xfId="12" applyNumberFormat="1" applyFont="1" applyFill="1" applyAlignment="1">
      <alignment horizontal="left" vertical="center" wrapText="1" indent="1"/>
    </xf>
    <xf numFmtId="168" fontId="25" fillId="0" borderId="0" xfId="12" applyNumberFormat="1" applyFont="1" applyFill="1" applyAlignment="1">
      <alignment horizontal="left" vertical="center" wrapText="1" indent="1"/>
    </xf>
    <xf numFmtId="0" fontId="13" fillId="0" borderId="0" xfId="12" applyFont="1" applyFill="1" applyAlignment="1">
      <alignment horizontal="left" vertical="center" wrapText="1" indent="1"/>
    </xf>
    <xf numFmtId="0" fontId="13" fillId="6" borderId="0" xfId="12" applyFont="1" applyFill="1" applyAlignment="1">
      <alignment horizontal="left" vertical="center" wrapText="1" indent="1"/>
    </xf>
    <xf numFmtId="168" fontId="61" fillId="0" borderId="0" xfId="12" applyNumberFormat="1" applyFont="1" applyFill="1" applyAlignment="1">
      <alignment horizontal="left" vertical="center" wrapText="1" indent="1"/>
    </xf>
    <xf numFmtId="0" fontId="26" fillId="0" borderId="0" xfId="25" applyFont="1" applyAlignment="1">
      <alignment horizontal="justify"/>
    </xf>
    <xf numFmtId="0" fontId="106" fillId="0" borderId="0" xfId="52" applyFont="1" applyAlignment="1">
      <alignment horizontal="justify"/>
    </xf>
    <xf numFmtId="0" fontId="124" fillId="0" borderId="0" xfId="25" applyFont="1" applyAlignment="1">
      <alignment horizontal="justify" vertical="center" wrapText="1"/>
    </xf>
    <xf numFmtId="0" fontId="31" fillId="0" borderId="0" xfId="59" applyFont="1" applyAlignment="1">
      <alignment horizontal="justify" vertical="center"/>
    </xf>
    <xf numFmtId="0" fontId="60" fillId="0" borderId="0" xfId="52" applyFont="1" applyAlignment="1">
      <alignment horizontal="justify"/>
    </xf>
    <xf numFmtId="0" fontId="34" fillId="0" borderId="0" xfId="25" applyFont="1"/>
    <xf numFmtId="0" fontId="105" fillId="3" borderId="0" xfId="26" applyFont="1" applyFill="1" applyAlignment="1">
      <alignment horizontal="left" vertical="center"/>
    </xf>
    <xf numFmtId="0" fontId="64" fillId="3" borderId="0" xfId="2" applyFont="1" applyBorder="1" applyAlignment="1">
      <alignment horizontal="left"/>
    </xf>
    <xf numFmtId="0" fontId="40" fillId="0" borderId="0" xfId="25" applyFont="1"/>
    <xf numFmtId="0" fontId="26" fillId="3" borderId="0" xfId="57" applyFont="1" applyFill="1" applyAlignment="1">
      <alignment vertical="center"/>
    </xf>
    <xf numFmtId="0" fontId="26" fillId="3" borderId="0" xfId="57" applyFont="1" applyFill="1" applyAlignment="1">
      <alignment horizontal="center" vertical="center"/>
    </xf>
    <xf numFmtId="0" fontId="11" fillId="23" borderId="0" xfId="51" applyFont="1" applyBorder="1" applyAlignment="1">
      <alignment horizontal="left" vertical="center" wrapText="1" indent="1"/>
    </xf>
    <xf numFmtId="166" fontId="11" fillId="23" borderId="0" xfId="51" applyNumberFormat="1" applyFont="1" applyBorder="1">
      <alignment horizontal="right" vertical="center" wrapText="1" indent="1"/>
    </xf>
    <xf numFmtId="0" fontId="13" fillId="6" borderId="69" xfId="12" applyFont="1" applyFill="1" applyBorder="1" applyAlignment="1">
      <alignment horizontal="left" vertical="center" wrapText="1" indent="1"/>
    </xf>
    <xf numFmtId="0" fontId="119" fillId="3" borderId="0" xfId="25" applyFont="1" applyFill="1" applyAlignment="1">
      <alignment horizontal="left" vertical="center"/>
    </xf>
    <xf numFmtId="0" fontId="11" fillId="5" borderId="33" xfId="27" applyFont="1" applyFill="1" applyBorder="1" applyAlignment="1">
      <alignment horizontal="left" vertical="center" wrapText="1"/>
    </xf>
    <xf numFmtId="0" fontId="55" fillId="5" borderId="33" xfId="25" applyFont="1" applyFill="1" applyBorder="1" applyAlignment="1">
      <alignment horizontal="center" vertical="center" textRotation="90" wrapText="1"/>
    </xf>
    <xf numFmtId="0" fontId="54" fillId="5" borderId="33" xfId="25" applyFont="1" applyFill="1" applyBorder="1" applyAlignment="1">
      <alignment horizontal="center" vertical="center" textRotation="90" wrapText="1"/>
    </xf>
    <xf numFmtId="0" fontId="55" fillId="5" borderId="73" xfId="25" applyFont="1" applyFill="1" applyBorder="1" applyAlignment="1">
      <alignment horizontal="center" vertical="center" textRotation="90" wrapText="1"/>
    </xf>
    <xf numFmtId="0" fontId="124" fillId="0" borderId="0" xfId="25" applyFont="1" applyAlignment="1">
      <alignment horizontal="justify" vertical="center"/>
    </xf>
    <xf numFmtId="0" fontId="105" fillId="3" borderId="0" xfId="26" applyFont="1" applyFill="1" applyAlignment="1">
      <alignment horizontal="justify" vertical="center"/>
    </xf>
    <xf numFmtId="0" fontId="26" fillId="0" borderId="0" xfId="57" applyFont="1" applyAlignment="1">
      <alignment horizontal="justify" vertical="center"/>
    </xf>
    <xf numFmtId="0" fontId="55" fillId="5" borderId="8" xfId="25" applyFont="1" applyFill="1" applyBorder="1" applyAlignment="1">
      <alignment horizontal="justify" vertical="center" wrapText="1"/>
    </xf>
    <xf numFmtId="0" fontId="55" fillId="0" borderId="0" xfId="25" applyFont="1" applyAlignment="1">
      <alignment horizontal="center" vertical="center" wrapText="1"/>
    </xf>
    <xf numFmtId="0" fontId="54" fillId="0" borderId="0" xfId="25" applyFont="1" applyAlignment="1">
      <alignment horizontal="center" vertical="center" wrapText="1"/>
    </xf>
    <xf numFmtId="166" fontId="25" fillId="0" borderId="0" xfId="12" applyNumberFormat="1" applyFont="1" applyFill="1" applyAlignment="1">
      <alignment horizontal="justify" vertical="center" wrapText="1"/>
    </xf>
    <xf numFmtId="166" fontId="25" fillId="0" borderId="0" xfId="57" applyNumberFormat="1" applyFont="1" applyAlignment="1">
      <alignment horizontal="justify" vertical="center" wrapText="1"/>
    </xf>
    <xf numFmtId="166" fontId="25" fillId="6" borderId="0" xfId="12" applyNumberFormat="1" applyFont="1" applyFill="1" applyAlignment="1">
      <alignment horizontal="justify" vertical="center" wrapText="1"/>
    </xf>
    <xf numFmtId="166" fontId="11" fillId="25" borderId="62" xfId="46" applyNumberFormat="1" applyFont="1" applyAlignment="1">
      <alignment horizontal="justify" vertical="center" wrapText="1"/>
    </xf>
    <xf numFmtId="166" fontId="116" fillId="0" borderId="0" xfId="61" applyNumberFormat="1" applyFont="1" applyAlignment="1">
      <alignment horizontal="justify" vertical="center" wrapText="1"/>
    </xf>
    <xf numFmtId="166" fontId="13" fillId="6" borderId="0" xfId="12" applyNumberFormat="1" applyFont="1" applyFill="1" applyAlignment="1">
      <alignment horizontal="justify" vertical="center" wrapText="1"/>
    </xf>
    <xf numFmtId="166" fontId="13" fillId="0" borderId="0" xfId="61" applyNumberFormat="1" applyFont="1" applyAlignment="1">
      <alignment horizontal="justify" vertical="center" wrapText="1"/>
    </xf>
    <xf numFmtId="166" fontId="13" fillId="0" borderId="0" xfId="12" applyNumberFormat="1" applyFont="1" applyFill="1" applyAlignment="1">
      <alignment horizontal="justify" vertical="center" wrapText="1"/>
    </xf>
    <xf numFmtId="166" fontId="13" fillId="0" borderId="0" xfId="57" applyNumberFormat="1" applyFont="1" applyAlignment="1">
      <alignment horizontal="justify" vertical="center" wrapText="1"/>
    </xf>
    <xf numFmtId="166" fontId="127" fillId="0" borderId="0" xfId="57" applyNumberFormat="1" applyFont="1" applyAlignment="1">
      <alignment horizontal="justify" vertical="center" wrapText="1"/>
    </xf>
    <xf numFmtId="0" fontId="119" fillId="0" borderId="0" xfId="25" applyFont="1" applyAlignment="1">
      <alignment horizontal="justify" vertical="center" wrapText="1"/>
    </xf>
    <xf numFmtId="0" fontId="11" fillId="5" borderId="77" xfId="25" applyFont="1" applyFill="1" applyBorder="1" applyAlignment="1">
      <alignment horizontal="justify" vertical="center" wrapText="1"/>
    </xf>
    <xf numFmtId="0" fontId="11" fillId="5" borderId="33" xfId="25" applyFont="1" applyFill="1" applyBorder="1" applyAlignment="1">
      <alignment horizontal="center" vertical="center" wrapText="1"/>
    </xf>
    <xf numFmtId="0" fontId="53" fillId="5" borderId="33" xfId="25" applyFont="1" applyFill="1" applyBorder="1" applyAlignment="1">
      <alignment horizontal="center" vertical="center" wrapText="1"/>
    </xf>
    <xf numFmtId="0" fontId="9" fillId="3" borderId="0" xfId="10" applyFont="1">
      <alignment horizontal="left" wrapText="1"/>
      <protection locked="0"/>
    </xf>
    <xf numFmtId="168" fontId="11" fillId="25" borderId="62" xfId="46" applyNumberFormat="1" applyFont="1">
      <alignment horizontal="right" vertical="center" wrapText="1" indent="1"/>
    </xf>
    <xf numFmtId="0" fontId="11" fillId="25" borderId="0" xfId="46" applyFont="1" applyBorder="1">
      <alignment horizontal="right" vertical="center" wrapText="1" indent="1"/>
    </xf>
    <xf numFmtId="0" fontId="11" fillId="5" borderId="0" xfId="23" applyFont="1" applyFill="1">
      <alignment horizontal="right" vertical="center" wrapText="1" indent="1"/>
    </xf>
    <xf numFmtId="168" fontId="11" fillId="11" borderId="71" xfId="54" applyNumberFormat="1" applyFont="1">
      <alignment horizontal="right" vertical="center" wrapText="1" indent="1"/>
    </xf>
    <xf numFmtId="165" fontId="25" fillId="6" borderId="0" xfId="12" applyNumberFormat="1" applyFont="1" applyFill="1">
      <alignment horizontal="right" vertical="center" wrapText="1" indent="1"/>
    </xf>
    <xf numFmtId="165" fontId="25" fillId="0" borderId="0" xfId="12" applyNumberFormat="1" applyFont="1" applyFill="1">
      <alignment horizontal="right" vertical="center" wrapText="1" indent="1"/>
    </xf>
    <xf numFmtId="165" fontId="11" fillId="7" borderId="4" xfId="9" applyNumberFormat="1" applyFont="1">
      <alignment horizontal="right" vertical="center" wrapText="1" indent="1"/>
    </xf>
    <xf numFmtId="166" fontId="11" fillId="7" borderId="4" xfId="9" applyNumberFormat="1" applyFont="1">
      <alignment horizontal="right" vertical="center" wrapText="1" indent="1"/>
    </xf>
    <xf numFmtId="165" fontId="11" fillId="17" borderId="68" xfId="50" applyNumberFormat="1" applyFont="1" applyAlignment="1">
      <alignment horizontal="left" vertical="center" wrapText="1" indent="1"/>
    </xf>
    <xf numFmtId="166" fontId="11" fillId="17" borderId="68" xfId="50" applyNumberFormat="1" applyFont="1">
      <alignment horizontal="right" vertical="center" wrapText="1" indent="1"/>
    </xf>
    <xf numFmtId="172" fontId="25" fillId="6" borderId="0" xfId="12" applyNumberFormat="1" applyFont="1" applyFill="1" applyAlignment="1">
      <alignment horizontal="right" vertical="center" wrapText="1"/>
    </xf>
    <xf numFmtId="172" fontId="25" fillId="0" borderId="0" xfId="12" applyNumberFormat="1" applyFont="1" applyFill="1" applyAlignment="1">
      <alignment horizontal="right" vertical="center" wrapText="1"/>
    </xf>
    <xf numFmtId="166" fontId="11" fillId="23" borderId="70" xfId="51" applyNumberFormat="1" applyFont="1" applyAlignment="1">
      <alignment horizontal="left" vertical="center" wrapText="1" indent="1"/>
    </xf>
    <xf numFmtId="172" fontId="11" fillId="23" borderId="70" xfId="51" applyNumberFormat="1" applyFont="1" applyAlignment="1">
      <alignment horizontal="right" vertical="center" wrapText="1"/>
    </xf>
    <xf numFmtId="165" fontId="25" fillId="0" borderId="69" xfId="12" applyNumberFormat="1" applyFont="1" applyFill="1" applyBorder="1" applyAlignment="1">
      <alignment horizontal="left" vertical="center" wrapText="1" indent="1"/>
    </xf>
    <xf numFmtId="172" fontId="25" fillId="0" borderId="69" xfId="12" applyNumberFormat="1" applyFont="1" applyFill="1" applyBorder="1" applyAlignment="1">
      <alignment horizontal="right" vertical="center" wrapText="1"/>
    </xf>
    <xf numFmtId="166" fontId="11" fillId="34" borderId="4" xfId="44" applyNumberFormat="1" applyFont="1">
      <alignment horizontal="right" vertical="center" wrapText="1" indent="1"/>
    </xf>
    <xf numFmtId="0" fontId="7" fillId="0" borderId="0" xfId="62"/>
    <xf numFmtId="0" fontId="0" fillId="0" borderId="0" xfId="0" applyAlignment="1">
      <alignment horizontal="left"/>
    </xf>
    <xf numFmtId="0" fontId="24" fillId="3" borderId="1" xfId="2">
      <alignment horizontal="left" wrapText="1"/>
    </xf>
    <xf numFmtId="0" fontId="9" fillId="3" borderId="0" xfId="7" applyFont="1" applyAlignment="1">
      <alignment horizontal="left" vertical="center"/>
      <protection locked="0"/>
    </xf>
    <xf numFmtId="0" fontId="53" fillId="5" borderId="0" xfId="27" applyFont="1" applyFill="1" applyAlignment="1">
      <alignment horizontal="left" vertical="center" wrapText="1" indent="1"/>
    </xf>
    <xf numFmtId="0" fontId="53" fillId="5" borderId="0" xfId="27" applyFont="1" applyFill="1" applyAlignment="1">
      <alignment horizontal="right" vertical="center" wrapText="1" indent="1"/>
    </xf>
    <xf numFmtId="0" fontId="11" fillId="5" borderId="0" xfId="27" applyFont="1" applyFill="1" applyAlignment="1">
      <alignment horizontal="right" vertical="center" wrapText="1" indent="1"/>
    </xf>
    <xf numFmtId="169" fontId="25" fillId="3" borderId="0" xfId="0" applyNumberFormat="1" applyFont="1" applyFill="1" applyAlignment="1">
      <alignment horizontal="left" vertical="center" indent="1"/>
    </xf>
    <xf numFmtId="0" fontId="0" fillId="0" borderId="0" xfId="0" applyAlignment="1">
      <alignment horizontal="right" indent="1"/>
    </xf>
    <xf numFmtId="166" fontId="11" fillId="7" borderId="4" xfId="9" applyNumberFormat="1" applyFont="1" applyAlignment="1">
      <alignment horizontal="left" vertical="center" wrapText="1" indent="1"/>
    </xf>
    <xf numFmtId="166" fontId="11" fillId="38" borderId="78" xfId="9" applyNumberFormat="1" applyFont="1" applyFill="1" applyBorder="1">
      <alignment horizontal="right" vertical="center" wrapText="1" indent="1"/>
    </xf>
    <xf numFmtId="10" fontId="11" fillId="38" borderId="78" xfId="9" applyNumberFormat="1" applyFont="1" applyFill="1" applyBorder="1">
      <alignment horizontal="right" vertical="center" wrapText="1" indent="1"/>
    </xf>
    <xf numFmtId="169" fontId="61" fillId="0" borderId="36" xfId="0" applyNumberFormat="1" applyFont="1" applyBorder="1" applyAlignment="1">
      <alignment horizontal="left" vertical="center" indent="1"/>
    </xf>
    <xf numFmtId="0" fontId="60" fillId="3" borderId="79" xfId="25" applyFont="1" applyFill="1" applyBorder="1" applyAlignment="1">
      <alignment horizontal="center" vertical="center"/>
    </xf>
    <xf numFmtId="0" fontId="19" fillId="3" borderId="0" xfId="25" applyFont="1" applyFill="1" applyAlignment="1">
      <alignment horizontal="left" vertical="center"/>
    </xf>
    <xf numFmtId="0" fontId="59" fillId="3" borderId="0" xfId="25" applyFont="1" applyFill="1" applyAlignment="1">
      <alignment vertical="center"/>
    </xf>
    <xf numFmtId="165" fontId="58" fillId="3" borderId="0" xfId="25" applyNumberFormat="1" applyFont="1" applyFill="1" applyAlignment="1">
      <alignment horizontal="center" vertical="center"/>
    </xf>
    <xf numFmtId="165" fontId="58" fillId="3" borderId="0" xfId="25" applyNumberFormat="1" applyFont="1" applyFill="1" applyAlignment="1">
      <alignment vertical="center"/>
    </xf>
    <xf numFmtId="173" fontId="58" fillId="3" borderId="0" xfId="25" applyNumberFormat="1" applyFont="1" applyFill="1" applyAlignment="1">
      <alignment horizontal="center" vertical="center"/>
    </xf>
    <xf numFmtId="0" fontId="6" fillId="0" borderId="0" xfId="63"/>
    <xf numFmtId="164" fontId="6" fillId="0" borderId="0" xfId="63" applyNumberFormat="1"/>
    <xf numFmtId="0" fontId="55" fillId="11" borderId="0" xfId="63" applyFont="1" applyFill="1" applyAlignment="1">
      <alignment vertical="center"/>
    </xf>
    <xf numFmtId="164" fontId="40" fillId="0" borderId="0" xfId="63" applyNumberFormat="1" applyFont="1" applyAlignment="1">
      <alignment vertical="center"/>
    </xf>
    <xf numFmtId="0" fontId="11" fillId="5" borderId="0" xfId="63" applyFont="1" applyFill="1" applyAlignment="1">
      <alignment horizontal="center" vertical="center"/>
    </xf>
    <xf numFmtId="0" fontId="40" fillId="0" borderId="0" xfId="63" applyFont="1"/>
    <xf numFmtId="0" fontId="34" fillId="0" borderId="0" xfId="63" applyFont="1"/>
    <xf numFmtId="0" fontId="28" fillId="0" borderId="0" xfId="63" applyFont="1"/>
    <xf numFmtId="0" fontId="55" fillId="11" borderId="0" xfId="63" applyFont="1" applyFill="1"/>
    <xf numFmtId="165" fontId="61" fillId="0" borderId="0" xfId="12" applyNumberFormat="1" applyFont="1" applyFill="1" applyBorder="1" applyAlignment="1">
      <alignment horizontal="left" vertical="center" wrapText="1" indent="1"/>
    </xf>
    <xf numFmtId="0" fontId="84" fillId="6" borderId="0" xfId="63" applyFont="1" applyFill="1" applyAlignment="1">
      <alignment vertical="center" wrapText="1"/>
    </xf>
    <xf numFmtId="0" fontId="61" fillId="0" borderId="0" xfId="63" applyFont="1" applyAlignment="1">
      <alignment vertical="center"/>
    </xf>
    <xf numFmtId="0" fontId="61" fillId="0" borderId="0" xfId="63" applyFont="1" applyAlignment="1">
      <alignment horizontal="left" vertical="center" indent="1"/>
    </xf>
    <xf numFmtId="0" fontId="11" fillId="5" borderId="0" xfId="63" applyNumberFormat="1" applyFont="1" applyFill="1" applyAlignment="1">
      <alignment horizontal="center" vertical="center"/>
    </xf>
    <xf numFmtId="0" fontId="84" fillId="6" borderId="0" xfId="63" applyFont="1" applyFill="1"/>
    <xf numFmtId="0" fontId="61" fillId="0" borderId="0" xfId="63" applyFont="1"/>
    <xf numFmtId="166" fontId="84" fillId="6" borderId="0" xfId="63" applyNumberFormat="1" applyFont="1" applyFill="1" applyAlignment="1">
      <alignment vertical="center"/>
    </xf>
    <xf numFmtId="166" fontId="61" fillId="0" borderId="0" xfId="63" applyNumberFormat="1" applyFont="1" applyAlignment="1">
      <alignment vertical="center"/>
    </xf>
    <xf numFmtId="166" fontId="55" fillId="11" borderId="0" xfId="63" applyNumberFormat="1" applyFont="1" applyFill="1"/>
    <xf numFmtId="166" fontId="55" fillId="11" borderId="0" xfId="63" applyNumberFormat="1" applyFont="1" applyFill="1" applyAlignment="1">
      <alignment vertical="center"/>
    </xf>
    <xf numFmtId="0" fontId="15" fillId="0" borderId="0" xfId="64" applyFont="1"/>
    <xf numFmtId="0" fontId="64" fillId="0" borderId="1" xfId="7" applyFont="1" applyFill="1" applyBorder="1" applyAlignment="1" applyProtection="1">
      <alignment horizontal="left"/>
    </xf>
    <xf numFmtId="0" fontId="9" fillId="3" borderId="0" xfId="12" applyFont="1" applyFill="1" applyAlignment="1" applyProtection="1">
      <alignment horizontal="left" vertical="top"/>
      <protection locked="0"/>
    </xf>
    <xf numFmtId="0" fontId="55" fillId="0" borderId="0" xfId="25" applyFont="1" applyAlignment="1">
      <alignment vertical="center" wrapText="1"/>
    </xf>
    <xf numFmtId="0" fontId="55" fillId="0" borderId="0" xfId="25" applyFont="1" applyAlignment="1">
      <alignment horizontal="justify" vertical="center" wrapText="1"/>
    </xf>
    <xf numFmtId="165" fontId="25" fillId="6" borderId="0" xfId="64" applyNumberFormat="1" applyFont="1" applyFill="1" applyAlignment="1">
      <alignment horizontal="left" vertical="center"/>
    </xf>
    <xf numFmtId="10" fontId="25" fillId="6" borderId="0" xfId="64" applyNumberFormat="1" applyFont="1" applyFill="1" applyAlignment="1">
      <alignment horizontal="right" vertical="center"/>
    </xf>
    <xf numFmtId="169" fontId="25" fillId="3" borderId="0" xfId="64" applyNumberFormat="1" applyFont="1" applyFill="1" applyAlignment="1">
      <alignment horizontal="left" vertical="center"/>
    </xf>
    <xf numFmtId="10" fontId="25" fillId="3" borderId="0" xfId="64" applyNumberFormat="1" applyFont="1" applyFill="1" applyAlignment="1">
      <alignment horizontal="right" vertical="center"/>
    </xf>
    <xf numFmtId="0" fontId="11" fillId="27" borderId="0" xfId="25" applyFont="1" applyFill="1" applyAlignment="1">
      <alignment horizontal="center" vertical="center" wrapText="1"/>
    </xf>
    <xf numFmtId="0" fontId="15" fillId="0" borderId="0" xfId="66" applyFont="1"/>
    <xf numFmtId="0" fontId="27" fillId="3" borderId="81" xfId="26" applyFont="1" applyFill="1" applyBorder="1" applyAlignment="1">
      <alignment horizontal="justify" vertical="top" wrapText="1"/>
    </xf>
    <xf numFmtId="180" fontId="26" fillId="3" borderId="0" xfId="67" applyNumberFormat="1" applyFont="1" applyFill="1" applyAlignment="1">
      <alignment horizontal="justify"/>
    </xf>
    <xf numFmtId="0" fontId="26" fillId="3" borderId="0" xfId="67" applyFont="1" applyFill="1" applyAlignment="1">
      <alignment horizontal="justify"/>
    </xf>
    <xf numFmtId="2" fontId="25" fillId="6" borderId="0" xfId="12" applyNumberFormat="1" applyFont="1" applyFill="1">
      <alignment horizontal="right" vertical="center" wrapText="1" indent="1"/>
    </xf>
    <xf numFmtId="3" fontId="25" fillId="6" borderId="0" xfId="12" applyNumberFormat="1" applyFont="1" applyFill="1">
      <alignment horizontal="right" vertical="center" wrapText="1" indent="1"/>
    </xf>
    <xf numFmtId="1" fontId="25" fillId="6" borderId="0" xfId="12" applyNumberFormat="1" applyFont="1" applyFill="1">
      <alignment horizontal="right" vertical="center" wrapText="1" indent="1"/>
    </xf>
    <xf numFmtId="0" fontId="35" fillId="0" borderId="0" xfId="66" applyFont="1"/>
    <xf numFmtId="49" fontId="25" fillId="0" borderId="0" xfId="12" applyNumberFormat="1" applyFont="1" applyFill="1">
      <alignment horizontal="right" vertical="center" wrapText="1" indent="1"/>
    </xf>
    <xf numFmtId="3" fontId="25" fillId="0" borderId="0" xfId="12" applyNumberFormat="1" applyFont="1" applyFill="1">
      <alignment horizontal="right" vertical="center" wrapText="1" indent="1"/>
    </xf>
    <xf numFmtId="1" fontId="25" fillId="0" borderId="0" xfId="12" applyNumberFormat="1" applyFont="1" applyFill="1">
      <alignment horizontal="right" vertical="center" wrapText="1" indent="1"/>
    </xf>
    <xf numFmtId="49" fontId="25" fillId="6" borderId="0" xfId="12" applyNumberFormat="1" applyFont="1" applyFill="1">
      <alignment horizontal="right" vertical="center" wrapText="1" indent="1"/>
    </xf>
    <xf numFmtId="49" fontId="25" fillId="6" borderId="0" xfId="12" applyNumberFormat="1" applyFont="1" applyFill="1" applyAlignment="1">
      <alignment horizontal="left" vertical="center" wrapText="1" indent="1"/>
    </xf>
    <xf numFmtId="169" fontId="25" fillId="3" borderId="0" xfId="12" applyNumberFormat="1" applyFont="1" applyFill="1" applyAlignment="1">
      <alignment horizontal="left" vertical="center" wrapText="1" indent="1"/>
    </xf>
    <xf numFmtId="0" fontId="11" fillId="5" borderId="0" xfId="26" applyFont="1" applyFill="1" applyAlignment="1">
      <alignment horizontal="right" vertical="center" wrapText="1"/>
    </xf>
    <xf numFmtId="0" fontId="53" fillId="5" borderId="0" xfId="26" applyFont="1" applyFill="1" applyAlignment="1">
      <alignment horizontal="right" vertical="center" wrapText="1"/>
    </xf>
    <xf numFmtId="0" fontId="11" fillId="27" borderId="0" xfId="26" applyFont="1" applyFill="1" applyAlignment="1">
      <alignment horizontal="center" vertical="center" wrapText="1"/>
    </xf>
    <xf numFmtId="0" fontId="53" fillId="27" borderId="0" xfId="26" applyFont="1" applyFill="1" applyAlignment="1">
      <alignment horizontal="right" vertical="center" wrapText="1"/>
    </xf>
    <xf numFmtId="0" fontId="129" fillId="3" borderId="81" xfId="26" applyFont="1" applyFill="1" applyBorder="1" applyAlignment="1">
      <alignment horizontal="justify" vertical="top" wrapText="1"/>
    </xf>
    <xf numFmtId="0" fontId="64" fillId="3" borderId="1" xfId="2" applyFont="1">
      <alignment horizontal="left" wrapText="1"/>
    </xf>
    <xf numFmtId="0" fontId="9" fillId="3" borderId="0" xfId="10" applyFont="1" applyAlignment="1">
      <alignment horizontal="left" vertical="center" wrapText="1"/>
      <protection locked="0"/>
    </xf>
    <xf numFmtId="0" fontId="9" fillId="3" borderId="0" xfId="7" applyFont="1">
      <alignment horizontal="left" vertical="top" wrapText="1"/>
      <protection locked="0"/>
    </xf>
    <xf numFmtId="0" fontId="11" fillId="5" borderId="0" xfId="8" applyFont="1" applyFill="1">
      <alignment horizontal="right" vertical="center" wrapText="1" indent="1"/>
    </xf>
    <xf numFmtId="166" fontId="44" fillId="6" borderId="0" xfId="12" applyNumberFormat="1" applyFont="1" applyFill="1" applyBorder="1" applyAlignment="1">
      <alignment horizontal="right" vertical="center" wrapText="1"/>
    </xf>
    <xf numFmtId="166" fontId="44" fillId="6" borderId="33" xfId="12" applyNumberFormat="1" applyFont="1" applyFill="1" applyBorder="1" applyAlignment="1">
      <alignment horizontal="right" vertical="center" wrapText="1"/>
    </xf>
    <xf numFmtId="166" fontId="40" fillId="0" borderId="27" xfId="37" applyNumberFormat="1" applyFont="1" applyFill="1" applyBorder="1" applyAlignment="1">
      <alignment horizontal="right" vertical="center" wrapText="1"/>
    </xf>
    <xf numFmtId="166" fontId="43" fillId="28" borderId="45" xfId="0" applyNumberFormat="1" applyFont="1" applyFill="1" applyBorder="1" applyAlignment="1">
      <alignment horizontal="right" vertical="center" wrapText="1"/>
    </xf>
    <xf numFmtId="166" fontId="40" fillId="0" borderId="28" xfId="37" applyNumberFormat="1" applyFont="1" applyFill="1" applyBorder="1" applyAlignment="1">
      <alignment horizontal="right" vertical="top" wrapText="1"/>
    </xf>
    <xf numFmtId="166" fontId="41" fillId="6" borderId="27" xfId="12" applyNumberFormat="1" applyFont="1" applyFill="1" applyBorder="1" applyAlignment="1">
      <alignment horizontal="right" vertical="center" wrapText="1"/>
    </xf>
    <xf numFmtId="166" fontId="41" fillId="6" borderId="28" xfId="12" applyNumberFormat="1" applyFont="1" applyFill="1" applyBorder="1" applyAlignment="1">
      <alignment horizontal="right" vertical="center" wrapText="1"/>
    </xf>
    <xf numFmtId="166" fontId="40" fillId="0" borderId="0" xfId="37" applyNumberFormat="1" applyFont="1" applyFill="1" applyBorder="1" applyAlignment="1">
      <alignment horizontal="right" vertical="center" wrapText="1"/>
    </xf>
    <xf numFmtId="166" fontId="41" fillId="0" borderId="53" xfId="12" applyNumberFormat="1" applyFont="1" applyFill="1" applyBorder="1" applyAlignment="1">
      <alignment horizontal="right" vertical="center" wrapText="1"/>
    </xf>
    <xf numFmtId="166" fontId="41" fillId="0" borderId="28" xfId="12" applyNumberFormat="1" applyFont="1" applyFill="1" applyBorder="1" applyAlignment="1">
      <alignment horizontal="right" vertical="center" wrapText="1"/>
    </xf>
    <xf numFmtId="0" fontId="4" fillId="0" borderId="0" xfId="69"/>
    <xf numFmtId="0" fontId="15" fillId="0" borderId="0" xfId="68" applyFont="1"/>
    <xf numFmtId="0" fontId="105" fillId="0" borderId="0" xfId="69" applyFont="1" applyAlignment="1">
      <alignment horizontal="justify"/>
    </xf>
    <xf numFmtId="0" fontId="31" fillId="0" borderId="0" xfId="69" applyFont="1" applyAlignment="1">
      <alignment horizontal="justify"/>
    </xf>
    <xf numFmtId="17" fontId="11" fillId="5" borderId="0" xfId="26" applyNumberFormat="1" applyFont="1" applyFill="1" applyAlignment="1">
      <alignment horizontal="justify" vertical="center" wrapText="1"/>
    </xf>
    <xf numFmtId="17" fontId="11" fillId="5" borderId="0" xfId="26" applyNumberFormat="1" applyFont="1" applyFill="1" applyAlignment="1">
      <alignment horizontal="center" vertical="center" wrapText="1"/>
    </xf>
    <xf numFmtId="165" fontId="25" fillId="6" borderId="0" xfId="12" applyNumberFormat="1" applyFont="1" applyFill="1" applyAlignment="1">
      <alignment horizontal="left" vertical="center" wrapText="1" indent="2"/>
    </xf>
    <xf numFmtId="165" fontId="25" fillId="0" borderId="0" xfId="12" applyNumberFormat="1" applyFont="1" applyFill="1" applyAlignment="1">
      <alignment horizontal="left" vertical="center" wrapText="1" indent="2"/>
    </xf>
    <xf numFmtId="0" fontId="15" fillId="0" borderId="0" xfId="69" applyFont="1"/>
    <xf numFmtId="181" fontId="15" fillId="0" borderId="0" xfId="69" applyNumberFormat="1" applyFont="1"/>
    <xf numFmtId="168" fontId="11" fillId="36" borderId="71" xfId="54" applyNumberFormat="1" applyFont="1" applyFill="1" applyAlignment="1">
      <alignment horizontal="left" vertical="center" wrapText="1" indent="1"/>
    </xf>
    <xf numFmtId="166" fontId="11" fillId="36" borderId="71" xfId="54" applyNumberFormat="1" applyFont="1" applyFill="1">
      <alignment horizontal="right" vertical="center" wrapText="1" indent="1"/>
    </xf>
    <xf numFmtId="10" fontId="11" fillId="36" borderId="71" xfId="54" applyNumberFormat="1" applyFont="1" applyFill="1">
      <alignment horizontal="right" vertical="center" wrapText="1" indent="1"/>
    </xf>
    <xf numFmtId="0" fontId="53" fillId="36" borderId="0" xfId="25" applyFont="1" applyFill="1" applyAlignment="1">
      <alignment horizontal="center" vertical="center" wrapText="1"/>
    </xf>
    <xf numFmtId="0" fontId="11" fillId="36" borderId="0" xfId="25" applyFont="1" applyFill="1" applyAlignment="1">
      <alignment horizontal="center" vertical="center" wrapText="1"/>
    </xf>
    <xf numFmtId="0" fontId="26" fillId="0" borderId="0" xfId="69" applyFont="1"/>
    <xf numFmtId="0" fontId="55" fillId="0" borderId="0" xfId="25" applyFont="1" applyFill="1" applyAlignment="1">
      <alignment vertical="center" wrapText="1"/>
    </xf>
    <xf numFmtId="0" fontId="44" fillId="0" borderId="0" xfId="69" applyFont="1"/>
    <xf numFmtId="0" fontId="15" fillId="0" borderId="0" xfId="69" applyFont="1" applyAlignment="1">
      <alignment horizontal="right"/>
    </xf>
    <xf numFmtId="0" fontId="55" fillId="0" borderId="0" xfId="26" applyFont="1" applyAlignment="1">
      <alignment horizontal="right" vertical="center" wrapText="1"/>
    </xf>
    <xf numFmtId="165" fontId="13" fillId="6" borderId="0" xfId="12" applyNumberFormat="1" applyFont="1" applyFill="1" applyAlignment="1">
      <alignment horizontal="left" vertical="center" wrapText="1" indent="1"/>
    </xf>
    <xf numFmtId="10" fontId="13" fillId="6" borderId="0" xfId="12" applyNumberFormat="1" applyFont="1" applyFill="1" applyAlignment="1">
      <alignment vertical="center" wrapText="1"/>
    </xf>
    <xf numFmtId="10" fontId="13" fillId="0" borderId="0" xfId="12" applyNumberFormat="1" applyFont="1" applyFill="1" applyAlignment="1">
      <alignment vertical="center" wrapText="1"/>
    </xf>
    <xf numFmtId="166" fontId="13" fillId="0" borderId="0" xfId="12" applyNumberFormat="1" applyFont="1" applyFill="1" applyAlignment="1">
      <alignment vertical="center" wrapText="1"/>
    </xf>
    <xf numFmtId="171" fontId="11" fillId="11" borderId="71" xfId="54" applyNumberFormat="1" applyFont="1" applyAlignment="1">
      <alignment horizontal="left" vertical="center" wrapText="1" indent="1"/>
    </xf>
    <xf numFmtId="0" fontId="106" fillId="3" borderId="0" xfId="25" applyFont="1" applyFill="1" applyAlignment="1">
      <alignment vertical="center"/>
    </xf>
    <xf numFmtId="0" fontId="105" fillId="3" borderId="0" xfId="25" applyFont="1" applyFill="1" applyAlignment="1">
      <alignment vertical="center"/>
    </xf>
    <xf numFmtId="0" fontId="9" fillId="0" borderId="0" xfId="69" applyFont="1"/>
    <xf numFmtId="0" fontId="38" fillId="3" borderId="0" xfId="25" applyFont="1" applyFill="1" applyAlignment="1">
      <alignment horizontal="left" vertical="center"/>
    </xf>
    <xf numFmtId="0" fontId="11" fillId="36" borderId="0" xfId="26" applyFont="1" applyFill="1" applyAlignment="1">
      <alignment horizontal="right" vertical="center" wrapText="1"/>
    </xf>
    <xf numFmtId="0" fontId="53" fillId="36" borderId="0" xfId="26" applyFont="1" applyFill="1" applyAlignment="1">
      <alignment horizontal="right" vertical="center" wrapText="1"/>
    </xf>
    <xf numFmtId="0" fontId="11" fillId="36" borderId="0" xfId="25" applyFont="1" applyFill="1" applyAlignment="1">
      <alignment horizontal="right" vertical="center" wrapText="1"/>
    </xf>
    <xf numFmtId="0" fontId="121" fillId="3" borderId="76" xfId="2" applyFont="1" applyBorder="1" applyAlignment="1"/>
    <xf numFmtId="0" fontId="97" fillId="0" borderId="0" xfId="69" applyFont="1" applyAlignment="1">
      <alignment horizontal="justify"/>
    </xf>
    <xf numFmtId="0" fontId="105" fillId="0" borderId="8" xfId="26" applyFont="1" applyBorder="1" applyAlignment="1">
      <alignment horizontal="justify"/>
    </xf>
    <xf numFmtId="0" fontId="26" fillId="0" borderId="8" xfId="26" applyFont="1" applyBorder="1" applyAlignment="1">
      <alignment horizontal="justify" vertical="center" wrapText="1"/>
    </xf>
    <xf numFmtId="166" fontId="61" fillId="0" borderId="0" xfId="12" applyNumberFormat="1" applyFont="1" applyFill="1" applyAlignment="1">
      <alignment horizontal="left" vertical="center" wrapText="1" indent="1"/>
    </xf>
    <xf numFmtId="166" fontId="25" fillId="6" borderId="0" xfId="12" applyNumberFormat="1" applyFont="1" applyFill="1" applyAlignment="1">
      <alignment horizontal="left" vertical="center" wrapText="1" indent="1"/>
    </xf>
    <xf numFmtId="0" fontId="11" fillId="5" borderId="10" xfId="26" applyFont="1" applyFill="1" applyBorder="1" applyAlignment="1">
      <alignment horizontal="justify" vertical="center"/>
    </xf>
    <xf numFmtId="1" fontId="11" fillId="5" borderId="82" xfId="26" applyNumberFormat="1" applyFont="1" applyFill="1" applyBorder="1" applyAlignment="1">
      <alignment horizontal="center" vertical="center" wrapText="1"/>
    </xf>
    <xf numFmtId="0" fontId="132" fillId="0" borderId="0" xfId="26" quotePrefix="1" applyFont="1" applyAlignment="1">
      <alignment horizontal="justify"/>
    </xf>
    <xf numFmtId="165" fontId="11" fillId="23" borderId="70" xfId="51" applyNumberFormat="1" applyFont="1" applyAlignment="1">
      <alignment vertical="center" wrapText="1"/>
    </xf>
    <xf numFmtId="3" fontId="11" fillId="23" borderId="70" xfId="51" applyNumberFormat="1" applyFont="1">
      <alignment horizontal="right" vertical="center" wrapText="1" indent="1"/>
    </xf>
    <xf numFmtId="9" fontId="11" fillId="23" borderId="70" xfId="51" applyNumberFormat="1" applyFont="1">
      <alignment horizontal="right" vertical="center" wrapText="1" indent="1"/>
    </xf>
    <xf numFmtId="165" fontId="13" fillId="0" borderId="0" xfId="12" applyNumberFormat="1" applyFont="1" applyFill="1" applyAlignment="1">
      <alignment vertical="center" wrapText="1"/>
    </xf>
    <xf numFmtId="3" fontId="13" fillId="0" borderId="0" xfId="12" applyNumberFormat="1" applyFont="1" applyFill="1">
      <alignment horizontal="right" vertical="center" wrapText="1" indent="1"/>
    </xf>
    <xf numFmtId="9" fontId="13" fillId="0" borderId="0" xfId="12" applyNumberFormat="1" applyFont="1" applyFill="1">
      <alignment horizontal="right" vertical="center" wrapText="1" indent="1"/>
    </xf>
    <xf numFmtId="165" fontId="25" fillId="6" borderId="0" xfId="12" applyNumberFormat="1" applyFont="1" applyFill="1" applyAlignment="1">
      <alignment vertical="center" wrapText="1"/>
    </xf>
    <xf numFmtId="165" fontId="25" fillId="0" borderId="0" xfId="12" applyNumberFormat="1" applyFont="1" applyFill="1" applyAlignment="1">
      <alignment vertical="center" wrapText="1"/>
    </xf>
    <xf numFmtId="165" fontId="13" fillId="6" borderId="0" xfId="12" applyNumberFormat="1" applyFont="1" applyFill="1" applyAlignment="1">
      <alignment vertical="center" wrapText="1"/>
    </xf>
    <xf numFmtId="3" fontId="13" fillId="6" borderId="0" xfId="12" applyNumberFormat="1" applyFont="1" applyFill="1">
      <alignment horizontal="right" vertical="center" wrapText="1" indent="1"/>
    </xf>
    <xf numFmtId="9" fontId="13" fillId="6" borderId="0" xfId="12" applyNumberFormat="1" applyFont="1" applyFill="1">
      <alignment horizontal="right" vertical="center" wrapText="1" indent="1"/>
    </xf>
    <xf numFmtId="0" fontId="15" fillId="0" borderId="83" xfId="69" applyFont="1" applyBorder="1"/>
    <xf numFmtId="1" fontId="11" fillId="5" borderId="84" xfId="69" applyNumberFormat="1" applyFont="1" applyFill="1" applyBorder="1" applyAlignment="1">
      <alignment horizontal="center" vertical="center"/>
    </xf>
    <xf numFmtId="0" fontId="11" fillId="27" borderId="84" xfId="26" applyFont="1" applyFill="1" applyBorder="1" applyAlignment="1">
      <alignment horizontal="center" vertical="center" wrapText="1"/>
    </xf>
    <xf numFmtId="3" fontId="26" fillId="0" borderId="0" xfId="26" applyNumberFormat="1" applyFont="1" applyAlignment="1">
      <alignment horizontal="justify"/>
    </xf>
    <xf numFmtId="0" fontId="26" fillId="0" borderId="0" xfId="26" applyFont="1" applyAlignment="1">
      <alignment horizontal="justify"/>
    </xf>
    <xf numFmtId="0" fontId="11" fillId="0" borderId="0" xfId="26" applyFont="1" applyAlignment="1">
      <alignment horizontal="justify"/>
    </xf>
    <xf numFmtId="9" fontId="53" fillId="5" borderId="0" xfId="8" applyNumberFormat="1" applyFont="1" applyFill="1" applyAlignment="1">
      <alignment horizontal="right" vertical="center" wrapText="1" indent="1"/>
    </xf>
    <xf numFmtId="0" fontId="133" fillId="0" borderId="0" xfId="13" applyFont="1" applyAlignment="1">
      <alignment vertical="center"/>
    </xf>
    <xf numFmtId="0" fontId="29" fillId="0" borderId="0" xfId="15"/>
    <xf numFmtId="0" fontId="134" fillId="0" borderId="0" xfId="13" applyFont="1" applyAlignment="1">
      <alignment vertical="center"/>
    </xf>
    <xf numFmtId="0" fontId="97" fillId="0" borderId="0" xfId="13"/>
    <xf numFmtId="0" fontId="135" fillId="0" borderId="0" xfId="5" applyFont="1" applyAlignment="1">
      <alignment horizontal="center" vertical="center"/>
    </xf>
    <xf numFmtId="10" fontId="9" fillId="0" borderId="0" xfId="10" applyNumberFormat="1" applyFont="1" applyFill="1" applyAlignment="1">
      <protection locked="0"/>
    </xf>
    <xf numFmtId="166" fontId="21" fillId="34" borderId="0" xfId="69" applyNumberFormat="1" applyFont="1" applyFill="1" applyAlignment="1">
      <alignment horizontal="justify"/>
    </xf>
    <xf numFmtId="10" fontId="22" fillId="6" borderId="0" xfId="69" applyNumberFormat="1" applyFont="1" applyFill="1" applyAlignment="1">
      <alignment horizontal="right" vertical="center"/>
    </xf>
    <xf numFmtId="165" fontId="22" fillId="6" borderId="0" xfId="25" applyNumberFormat="1" applyFont="1" applyFill="1" applyAlignment="1">
      <alignment horizontal="left" vertical="center"/>
    </xf>
    <xf numFmtId="10" fontId="22" fillId="0" borderId="0" xfId="69" applyNumberFormat="1" applyFont="1" applyAlignment="1">
      <alignment horizontal="right" vertical="center"/>
    </xf>
    <xf numFmtId="165" fontId="22" fillId="0" borderId="0" xfId="25" applyNumberFormat="1" applyFont="1" applyAlignment="1">
      <alignment horizontal="left" vertical="center" wrapText="1"/>
    </xf>
    <xf numFmtId="165" fontId="12" fillId="5" borderId="0" xfId="23" applyNumberFormat="1" applyFill="1">
      <alignment horizontal="right" vertical="center" wrapText="1" indent="1"/>
    </xf>
    <xf numFmtId="165" fontId="10" fillId="3" borderId="0" xfId="7" applyNumberFormat="1" applyAlignment="1">
      <alignment horizontal="left" vertical="center" wrapText="1"/>
      <protection locked="0"/>
    </xf>
    <xf numFmtId="0" fontId="24" fillId="3" borderId="1" xfId="2" quotePrefix="1">
      <alignment horizontal="left" wrapText="1"/>
    </xf>
    <xf numFmtId="0" fontId="26" fillId="3" borderId="0" xfId="69" applyFont="1" applyFill="1" applyAlignment="1">
      <alignment horizontal="justify" vertical="center"/>
    </xf>
    <xf numFmtId="0" fontId="27" fillId="3" borderId="81" xfId="25" applyFont="1" applyFill="1" applyBorder="1" applyAlignment="1">
      <alignment horizontal="justify" vertical="center" wrapText="1"/>
    </xf>
    <xf numFmtId="9" fontId="11" fillId="34" borderId="85" xfId="70" applyNumberFormat="1" applyFont="1">
      <alignment horizontal="right" vertical="center" wrapText="1" indent="1"/>
    </xf>
    <xf numFmtId="166" fontId="21" fillId="34" borderId="0" xfId="69" applyNumberFormat="1" applyFont="1" applyFill="1" applyAlignment="1">
      <alignment horizontal="right" vertical="center"/>
    </xf>
    <xf numFmtId="166" fontId="22" fillId="6" borderId="0" xfId="69" applyNumberFormat="1" applyFont="1" applyFill="1" applyAlignment="1">
      <alignment horizontal="right" vertical="center"/>
    </xf>
    <xf numFmtId="166" fontId="22" fillId="0" borderId="0" xfId="69" applyNumberFormat="1" applyFont="1" applyAlignment="1">
      <alignment horizontal="right" vertical="center"/>
    </xf>
    <xf numFmtId="0" fontId="97" fillId="3" borderId="0" xfId="72" applyFont="1" applyFill="1" applyAlignment="1">
      <alignment horizontal="justify" vertical="center"/>
    </xf>
    <xf numFmtId="0" fontId="20" fillId="3" borderId="81" xfId="26" applyFont="1" applyFill="1" applyBorder="1" applyAlignment="1">
      <alignment horizontal="justify" vertical="center" wrapText="1"/>
    </xf>
    <xf numFmtId="0" fontId="97" fillId="0" borderId="86" xfId="69" applyFont="1" applyBorder="1" applyAlignment="1">
      <alignment horizontal="justify"/>
    </xf>
    <xf numFmtId="0" fontId="137" fillId="3" borderId="81" xfId="26" applyFont="1" applyFill="1" applyBorder="1" applyAlignment="1">
      <alignment horizontal="right" vertical="center" wrapText="1"/>
    </xf>
    <xf numFmtId="168" fontId="11" fillId="18" borderId="0" xfId="74" applyNumberFormat="1" applyFont="1" applyFill="1" applyBorder="1">
      <alignment horizontal="right" vertical="center" wrapText="1" indent="1"/>
    </xf>
    <xf numFmtId="9" fontId="11" fillId="18" borderId="0" xfId="74" applyNumberFormat="1" applyFont="1" applyFill="1" applyBorder="1">
      <alignment horizontal="right" vertical="center" wrapText="1" indent="1"/>
    </xf>
    <xf numFmtId="0" fontId="11" fillId="18" borderId="0" xfId="74" applyFont="1" applyFill="1" applyBorder="1" applyAlignment="1">
      <alignment vertical="center" wrapText="1"/>
    </xf>
    <xf numFmtId="0" fontId="138" fillId="3" borderId="81" xfId="26" applyFont="1" applyFill="1" applyBorder="1" applyAlignment="1">
      <alignment horizontal="right" vertical="center" wrapText="1"/>
    </xf>
    <xf numFmtId="10" fontId="136" fillId="0" borderId="0" xfId="73" quotePrefix="1" applyNumberFormat="1" applyFont="1" applyFill="1" applyBorder="1" applyAlignment="1">
      <alignment vertical="center" wrapText="1"/>
    </xf>
    <xf numFmtId="10" fontId="130" fillId="0" borderId="0" xfId="73" applyNumberFormat="1" applyFont="1" applyFill="1" applyBorder="1" applyAlignment="1">
      <alignment vertical="center" wrapText="1"/>
    </xf>
    <xf numFmtId="10" fontId="61" fillId="6" borderId="0" xfId="12" applyNumberFormat="1" applyFont="1" applyFill="1" applyAlignment="1">
      <alignment vertical="center" wrapText="1"/>
    </xf>
    <xf numFmtId="0" fontId="105" fillId="0" borderId="0" xfId="26" applyFont="1" applyAlignment="1">
      <alignment horizontal="justify"/>
    </xf>
    <xf numFmtId="165" fontId="11" fillId="11" borderId="71" xfId="54" applyNumberFormat="1" applyFont="1" applyAlignment="1">
      <alignment vertical="center" wrapText="1"/>
    </xf>
    <xf numFmtId="3" fontId="25" fillId="0" borderId="0" xfId="12" applyNumberFormat="1" applyFont="1" applyFill="1" applyAlignment="1">
      <alignment vertical="center" wrapText="1"/>
    </xf>
    <xf numFmtId="3" fontId="25" fillId="6" borderId="0" xfId="12" applyNumberFormat="1" applyFont="1" applyFill="1" applyAlignment="1">
      <alignment vertical="center" wrapText="1"/>
    </xf>
    <xf numFmtId="0" fontId="11" fillId="11" borderId="71" xfId="54" applyFont="1" applyAlignment="1">
      <alignment vertical="center" wrapText="1"/>
    </xf>
    <xf numFmtId="0" fontId="64" fillId="3" borderId="1" xfId="2" applyFont="1">
      <alignment horizontal="left" wrapText="1"/>
    </xf>
    <xf numFmtId="0" fontId="11" fillId="5" borderId="0" xfId="8" applyFont="1" applyFill="1" applyAlignment="1">
      <alignment horizontal="center" vertical="center" wrapText="1"/>
    </xf>
    <xf numFmtId="0" fontId="24" fillId="3" borderId="1" xfId="2" applyFont="1" applyAlignment="1">
      <alignment horizontal="left"/>
    </xf>
    <xf numFmtId="0" fontId="11" fillId="5" borderId="0" xfId="8" applyFont="1" applyFill="1" applyAlignment="1">
      <alignment horizontal="left" vertical="center" wrapText="1" indent="1"/>
    </xf>
    <xf numFmtId="0" fontId="11" fillId="5" borderId="0" xfId="8" applyFont="1" applyFill="1">
      <alignment horizontal="right" vertical="center" wrapText="1" indent="1"/>
    </xf>
    <xf numFmtId="165" fontId="105" fillId="3" borderId="0" xfId="25" applyNumberFormat="1" applyFont="1" applyFill="1" applyAlignment="1">
      <alignment horizontal="justify" vertical="center"/>
    </xf>
    <xf numFmtId="10" fontId="11" fillId="23" borderId="70" xfId="51" applyNumberFormat="1" applyFont="1" applyAlignment="1">
      <alignment horizontal="left" vertical="center" wrapText="1" indent="1"/>
    </xf>
    <xf numFmtId="9" fontId="11" fillId="23" borderId="70" xfId="51" applyNumberFormat="1" applyFont="1" applyAlignment="1">
      <alignment vertical="center" wrapText="1"/>
    </xf>
    <xf numFmtId="10" fontId="13" fillId="0" borderId="0" xfId="12" applyNumberFormat="1" applyFont="1" applyFill="1" applyAlignment="1">
      <alignment horizontal="left" vertical="center" wrapText="1" indent="1"/>
    </xf>
    <xf numFmtId="9" fontId="13" fillId="0" borderId="0" xfId="12" applyNumberFormat="1" applyFont="1" applyFill="1" applyAlignment="1">
      <alignment vertical="center" wrapText="1"/>
    </xf>
    <xf numFmtId="10" fontId="25" fillId="6" borderId="0" xfId="12" applyNumberFormat="1" applyFont="1" applyFill="1" applyAlignment="1">
      <alignment horizontal="left" vertical="center" wrapText="1" indent="1"/>
    </xf>
    <xf numFmtId="10" fontId="25" fillId="0" borderId="0" xfId="12" applyNumberFormat="1" applyFont="1" applyFill="1" applyAlignment="1">
      <alignment horizontal="left" vertical="center" wrapText="1" indent="1"/>
    </xf>
    <xf numFmtId="10" fontId="13" fillId="6" borderId="0" xfId="12" applyNumberFormat="1" applyFont="1" applyFill="1" applyAlignment="1">
      <alignment horizontal="left" vertical="center" wrapText="1" indent="1"/>
    </xf>
    <xf numFmtId="9" fontId="13" fillId="6" borderId="0" xfId="12" applyNumberFormat="1" applyFont="1" applyFill="1" applyAlignment="1">
      <alignment vertical="center" wrapText="1"/>
    </xf>
    <xf numFmtId="0" fontId="11" fillId="23" borderId="70" xfId="51" applyNumberFormat="1" applyFont="1" applyAlignment="1">
      <alignment horizontal="left" vertical="center" wrapText="1" indent="1"/>
    </xf>
    <xf numFmtId="0" fontId="11" fillId="5" borderId="0" xfId="25" applyFont="1" applyFill="1" applyAlignment="1">
      <alignment horizontal="justify" vertical="center" wrapText="1"/>
    </xf>
    <xf numFmtId="0" fontId="11" fillId="5" borderId="0" xfId="25" applyFont="1" applyFill="1" applyAlignment="1">
      <alignment horizontal="right" vertical="center" wrapText="1"/>
    </xf>
    <xf numFmtId="0" fontId="53" fillId="5" borderId="0" xfId="25" applyFont="1" applyFill="1" applyAlignment="1">
      <alignment horizontal="right" vertical="center" wrapText="1"/>
    </xf>
    <xf numFmtId="165" fontId="9" fillId="3" borderId="0" xfId="7" applyNumberFormat="1" applyFont="1">
      <alignment horizontal="left" vertical="top" wrapText="1"/>
      <protection locked="0"/>
    </xf>
    <xf numFmtId="9" fontId="11" fillId="11" borderId="71" xfId="54" applyNumberFormat="1" applyFont="1">
      <alignment horizontal="right" vertical="center" wrapText="1" indent="1"/>
    </xf>
    <xf numFmtId="165" fontId="119" fillId="3" borderId="0" xfId="25" applyNumberFormat="1" applyFont="1" applyFill="1" applyAlignment="1">
      <alignment vertical="center"/>
    </xf>
    <xf numFmtId="166" fontId="25" fillId="0" borderId="0" xfId="12" applyNumberFormat="1" applyFont="1" applyAlignment="1">
      <alignment horizontal="right" vertical="center" wrapText="1"/>
    </xf>
    <xf numFmtId="0" fontId="15" fillId="0" borderId="0" xfId="69" applyFont="1" applyAlignment="1">
      <alignment vertical="center"/>
    </xf>
    <xf numFmtId="0" fontId="9" fillId="3" borderId="0" xfId="10" applyFont="1" applyAlignment="1">
      <alignment horizontal="left" vertical="center"/>
      <protection locked="0"/>
    </xf>
    <xf numFmtId="0" fontId="25" fillId="0" borderId="0" xfId="12" applyFont="1" applyAlignment="1">
      <alignment horizontal="right" vertical="center" wrapText="1"/>
    </xf>
    <xf numFmtId="0" fontId="15" fillId="0" borderId="0" xfId="76" applyFont="1"/>
    <xf numFmtId="0" fontId="64" fillId="3" borderId="1" xfId="2" applyFont="1" applyAlignment="1">
      <alignment horizontal="left"/>
    </xf>
    <xf numFmtId="0" fontId="55" fillId="0" borderId="0" xfId="77" applyFont="1" applyAlignment="1">
      <alignment horizontal="justify" wrapText="1"/>
    </xf>
    <xf numFmtId="1" fontId="61" fillId="0" borderId="0" xfId="12" applyNumberFormat="1" applyFont="1" applyFill="1" applyAlignment="1">
      <alignment horizontal="left" vertical="center" wrapText="1" indent="1"/>
    </xf>
    <xf numFmtId="0" fontId="53" fillId="27" borderId="0" xfId="77" applyFont="1" applyFill="1" applyAlignment="1">
      <alignment horizontal="center" vertical="center" wrapText="1"/>
    </xf>
    <xf numFmtId="0" fontId="11" fillId="27" borderId="0" xfId="77" applyFont="1" applyFill="1" applyAlignment="1">
      <alignment horizontal="center" vertical="center" wrapText="1"/>
    </xf>
    <xf numFmtId="0" fontId="11" fillId="0" borderId="0" xfId="77" applyFont="1" applyAlignment="1">
      <alignment horizontal="justify" vertical="center" wrapText="1"/>
    </xf>
    <xf numFmtId="178" fontId="11" fillId="0" borderId="0" xfId="76" applyNumberFormat="1" applyFont="1" applyAlignment="1">
      <alignment horizontal="justify" vertical="center"/>
    </xf>
    <xf numFmtId="0" fontId="111" fillId="6" borderId="0" xfId="12" applyFont="1" applyFill="1" applyAlignment="1">
      <alignment horizontal="left" vertical="center" wrapText="1" indent="1"/>
    </xf>
    <xf numFmtId="0" fontId="26" fillId="0" borderId="0" xfId="77" applyFont="1" applyAlignment="1">
      <alignment horizontal="justify"/>
    </xf>
    <xf numFmtId="1" fontId="11" fillId="5" borderId="0" xfId="8" applyNumberFormat="1" applyFont="1" applyFill="1">
      <alignment horizontal="right" vertical="center" wrapText="1" indent="1"/>
    </xf>
    <xf numFmtId="1" fontId="11" fillId="34" borderId="85" xfId="70" applyNumberFormat="1" applyFont="1">
      <alignment horizontal="right" vertical="center" wrapText="1" indent="1"/>
    </xf>
    <xf numFmtId="165" fontId="9" fillId="3" borderId="0" xfId="7" applyNumberFormat="1" applyFont="1" applyAlignment="1">
      <alignment vertical="top" wrapText="1"/>
      <protection locked="0"/>
    </xf>
    <xf numFmtId="0" fontId="142" fillId="0" borderId="0" xfId="26" applyFont="1" applyAlignment="1">
      <alignment horizontal="justify"/>
    </xf>
    <xf numFmtId="0" fontId="27" fillId="0" borderId="0" xfId="77" applyFont="1" applyAlignment="1">
      <alignment vertical="center"/>
    </xf>
    <xf numFmtId="0" fontId="11" fillId="27" borderId="0" xfId="23" applyFont="1" applyFill="1">
      <alignment horizontal="right" vertical="center" wrapText="1" indent="1"/>
    </xf>
    <xf numFmtId="0" fontId="11" fillId="5" borderId="84" xfId="8" applyFont="1" applyFill="1" applyBorder="1">
      <alignment horizontal="right" vertical="center" wrapText="1" indent="1"/>
    </xf>
    <xf numFmtId="0" fontId="11" fillId="5" borderId="83" xfId="8" applyFont="1" applyFill="1" applyBorder="1">
      <alignment horizontal="right" vertical="center" wrapText="1" indent="1"/>
    </xf>
    <xf numFmtId="1" fontId="25" fillId="6" borderId="0" xfId="12" applyNumberFormat="1" applyFont="1" applyFill="1" applyAlignment="1">
      <alignment vertical="center" wrapText="1"/>
    </xf>
    <xf numFmtId="166" fontId="25" fillId="41" borderId="0" xfId="12" applyNumberFormat="1" applyFont="1" applyFill="1">
      <alignment horizontal="right" vertical="center" wrapText="1" indent="1"/>
    </xf>
    <xf numFmtId="1" fontId="25" fillId="0" borderId="0" xfId="12" applyNumberFormat="1" applyFont="1" applyFill="1" applyAlignment="1">
      <alignment vertical="center" wrapText="1"/>
    </xf>
    <xf numFmtId="1" fontId="111" fillId="0" borderId="0" xfId="12" applyNumberFormat="1" applyFont="1" applyFill="1" applyAlignment="1">
      <alignment vertical="center" wrapText="1"/>
    </xf>
    <xf numFmtId="165" fontId="11" fillId="40" borderId="87" xfId="78" applyNumberFormat="1" applyFont="1" applyAlignment="1">
      <alignment vertical="center" wrapText="1"/>
    </xf>
    <xf numFmtId="166" fontId="11" fillId="40" borderId="87" xfId="78" applyNumberFormat="1" applyFont="1">
      <alignment horizontal="right" vertical="center" wrapText="1" indent="1"/>
    </xf>
    <xf numFmtId="0" fontId="24" fillId="3" borderId="1" xfId="2" applyBorder="1" applyAlignment="1">
      <alignment horizontal="left"/>
    </xf>
    <xf numFmtId="0" fontId="9" fillId="0" borderId="0" xfId="77" applyFont="1" applyAlignment="1">
      <alignment horizontal="justify"/>
    </xf>
    <xf numFmtId="0" fontId="13" fillId="6" borderId="0" xfId="12" applyFont="1" applyFill="1" applyAlignment="1">
      <alignment horizontal="left" vertical="center" wrapText="1"/>
    </xf>
    <xf numFmtId="0" fontId="25" fillId="0" borderId="0" xfId="12" applyFont="1" applyFill="1" applyAlignment="1">
      <alignment horizontal="left" vertical="center" wrapText="1"/>
    </xf>
    <xf numFmtId="0" fontId="25" fillId="6" borderId="0" xfId="12" applyFont="1" applyFill="1" applyAlignment="1">
      <alignment horizontal="left" vertical="center" wrapText="1"/>
    </xf>
    <xf numFmtId="0" fontId="13" fillId="0" borderId="0" xfId="12" applyFont="1" applyFill="1" applyAlignment="1">
      <alignment horizontal="left" vertical="center" wrapText="1"/>
    </xf>
    <xf numFmtId="166" fontId="13" fillId="41" borderId="0" xfId="12" applyNumberFormat="1" applyFont="1" applyFill="1">
      <alignment horizontal="right" vertical="center" wrapText="1" indent="1"/>
    </xf>
    <xf numFmtId="1" fontId="11" fillId="40" borderId="87" xfId="78" applyNumberFormat="1" applyFont="1">
      <alignment horizontal="right" vertical="center" wrapText="1" indent="1"/>
    </xf>
    <xf numFmtId="182" fontId="13" fillId="6" borderId="0" xfId="12" applyNumberFormat="1" applyFont="1" applyFill="1">
      <alignment horizontal="right" vertical="center" wrapText="1" indent="1"/>
    </xf>
    <xf numFmtId="0" fontId="11" fillId="17" borderId="68" xfId="50" applyFont="1">
      <alignment horizontal="right" vertical="center" wrapText="1" indent="1"/>
    </xf>
    <xf numFmtId="10" fontId="11" fillId="17" borderId="68" xfId="50" applyNumberFormat="1" applyFont="1">
      <alignment horizontal="right" vertical="center" wrapText="1" indent="1"/>
    </xf>
    <xf numFmtId="0" fontId="36" fillId="0" borderId="0" xfId="13" applyFont="1" applyAlignment="1">
      <alignment horizontal="justify"/>
    </xf>
    <xf numFmtId="0" fontId="11" fillId="23" borderId="70" xfId="51" applyFont="1">
      <alignment horizontal="right" vertical="center" wrapText="1" indent="1"/>
    </xf>
    <xf numFmtId="10" fontId="11" fillId="23" borderId="70" xfId="51" applyNumberFormat="1" applyFont="1">
      <alignment horizontal="right" vertical="center" wrapText="1" indent="1"/>
    </xf>
    <xf numFmtId="0" fontId="36" fillId="0" borderId="0" xfId="77" applyFont="1" applyAlignment="1">
      <alignment horizontal="left"/>
    </xf>
    <xf numFmtId="0" fontId="140" fillId="3" borderId="0" xfId="10" applyFont="1" applyAlignment="1">
      <alignment wrapText="1"/>
      <protection locked="0"/>
    </xf>
    <xf numFmtId="0" fontId="15" fillId="0" borderId="0" xfId="79" applyFont="1"/>
    <xf numFmtId="0" fontId="106" fillId="3" borderId="0" xfId="79" applyFont="1" applyFill="1" applyAlignment="1">
      <alignment horizontal="justify"/>
    </xf>
    <xf numFmtId="0" fontId="31" fillId="3" borderId="0" xfId="79" applyFont="1" applyFill="1" applyAlignment="1">
      <alignment horizontal="center"/>
    </xf>
    <xf numFmtId="0" fontId="11" fillId="38" borderId="0" xfId="74" applyFont="1" applyBorder="1" applyAlignment="1">
      <alignment horizontal="left" vertical="center" wrapText="1" indent="1"/>
    </xf>
    <xf numFmtId="14" fontId="11" fillId="38" borderId="0" xfId="74" applyNumberFormat="1" applyFont="1" applyBorder="1">
      <alignment horizontal="right" vertical="center" wrapText="1" indent="1"/>
    </xf>
    <xf numFmtId="14" fontId="53" fillId="5" borderId="84" xfId="79" applyNumberFormat="1" applyFont="1" applyFill="1" applyBorder="1" applyAlignment="1" applyProtection="1">
      <alignment horizontal="center" vertical="center" wrapText="1"/>
      <protection locked="0"/>
    </xf>
    <xf numFmtId="14" fontId="53" fillId="5" borderId="0" xfId="79" applyNumberFormat="1" applyFont="1" applyFill="1" applyAlignment="1" applyProtection="1">
      <alignment horizontal="center" vertical="center" wrapText="1"/>
      <protection locked="0"/>
    </xf>
    <xf numFmtId="14" fontId="53" fillId="5" borderId="84" xfId="79" applyNumberFormat="1" applyFont="1" applyFill="1" applyBorder="1" applyAlignment="1" applyProtection="1">
      <alignment horizontal="right" vertical="center" wrapText="1" indent="1"/>
      <protection locked="0"/>
    </xf>
    <xf numFmtId="14" fontId="53" fillId="5" borderId="0" xfId="79" applyNumberFormat="1" applyFont="1" applyFill="1" applyAlignment="1" applyProtection="1">
      <alignment horizontal="right" vertical="center" wrapText="1" indent="1"/>
      <protection locked="0"/>
    </xf>
    <xf numFmtId="0" fontId="26" fillId="0" borderId="0" xfId="79" applyFont="1" applyAlignment="1">
      <alignment horizontal="justify" vertical="center"/>
    </xf>
    <xf numFmtId="10" fontId="105" fillId="0" borderId="0" xfId="12" applyNumberFormat="1" applyFont="1" applyFill="1" applyAlignment="1">
      <alignment horizontal="left" vertical="center" indent="1"/>
    </xf>
    <xf numFmtId="0" fontId="15" fillId="0" borderId="0" xfId="79" applyFont="1" applyAlignment="1">
      <alignment horizontal="justify"/>
    </xf>
    <xf numFmtId="172" fontId="13" fillId="6" borderId="0" xfId="12" applyNumberFormat="1" applyFont="1" applyFill="1">
      <alignment horizontal="right" vertical="center" wrapText="1" indent="1"/>
    </xf>
    <xf numFmtId="172" fontId="25" fillId="0" borderId="0" xfId="12" applyNumberFormat="1" applyFont="1" applyFill="1">
      <alignment horizontal="right" vertical="center" wrapText="1" indent="1"/>
    </xf>
    <xf numFmtId="172" fontId="25" fillId="6" borderId="0" xfId="12" applyNumberFormat="1" applyFont="1" applyFill="1">
      <alignment horizontal="right" vertical="center" wrapText="1" indent="1"/>
    </xf>
    <xf numFmtId="172" fontId="13" fillId="0" borderId="0" xfId="12" applyNumberFormat="1" applyFont="1" applyFill="1">
      <alignment horizontal="right" vertical="center" wrapText="1" indent="1"/>
    </xf>
    <xf numFmtId="0" fontId="26" fillId="0" borderId="0" xfId="79" applyFont="1" applyAlignment="1">
      <alignment horizontal="justify"/>
    </xf>
    <xf numFmtId="0" fontId="64" fillId="3" borderId="0" xfId="2" applyFont="1" applyBorder="1" applyAlignment="1">
      <alignment wrapText="1"/>
    </xf>
    <xf numFmtId="0" fontId="11" fillId="5" borderId="0" xfId="8" applyFont="1" applyFill="1" applyAlignment="1">
      <alignment vertical="center" wrapText="1"/>
    </xf>
    <xf numFmtId="0" fontId="15" fillId="0" borderId="0" xfId="80" applyFont="1"/>
    <xf numFmtId="165" fontId="25" fillId="0" borderId="96" xfId="80" applyNumberFormat="1" applyFont="1" applyBorder="1" applyAlignment="1">
      <alignment horizontal="left" vertical="center" wrapText="1"/>
    </xf>
    <xf numFmtId="183" fontId="25" fillId="0" borderId="90" xfId="80" applyNumberFormat="1" applyFont="1" applyBorder="1" applyAlignment="1">
      <alignment horizontal="right" vertical="center" wrapText="1" indent="1"/>
    </xf>
    <xf numFmtId="165" fontId="25" fillId="0" borderId="94" xfId="80" applyNumberFormat="1" applyFont="1" applyBorder="1" applyAlignment="1">
      <alignment horizontal="left" vertical="center" wrapText="1"/>
    </xf>
    <xf numFmtId="165" fontId="25" fillId="0" borderId="93" xfId="80" applyNumberFormat="1" applyFont="1" applyBorder="1" applyAlignment="1">
      <alignment horizontal="left" vertical="center" wrapText="1"/>
    </xf>
    <xf numFmtId="183" fontId="25" fillId="0" borderId="99" xfId="80" applyNumberFormat="1" applyFont="1" applyBorder="1" applyAlignment="1">
      <alignment horizontal="right" vertical="center" wrapText="1" indent="1"/>
    </xf>
    <xf numFmtId="165" fontId="25" fillId="0" borderId="95" xfId="80" applyNumberFormat="1" applyFont="1" applyBorder="1" applyAlignment="1">
      <alignment horizontal="left" vertical="center" wrapText="1"/>
    </xf>
    <xf numFmtId="165" fontId="25" fillId="0" borderId="90" xfId="80" applyNumberFormat="1" applyFont="1" applyBorder="1" applyAlignment="1">
      <alignment horizontal="left" vertical="center" wrapText="1"/>
    </xf>
    <xf numFmtId="183" fontId="25" fillId="0" borderId="93" xfId="80" applyNumberFormat="1" applyFont="1" applyBorder="1" applyAlignment="1">
      <alignment horizontal="right" vertical="center" wrapText="1" indent="1"/>
    </xf>
    <xf numFmtId="165" fontId="25" fillId="0" borderId="92" xfId="80" applyNumberFormat="1" applyFont="1" applyBorder="1" applyAlignment="1">
      <alignment horizontal="left" vertical="center" wrapText="1"/>
    </xf>
    <xf numFmtId="165" fontId="25" fillId="0" borderId="91" xfId="80" applyNumberFormat="1" applyFont="1" applyBorder="1" applyAlignment="1">
      <alignment horizontal="left" vertical="center" wrapText="1"/>
    </xf>
    <xf numFmtId="183" fontId="25" fillId="0" borderId="91" xfId="80" applyNumberFormat="1" applyFont="1" applyBorder="1" applyAlignment="1">
      <alignment horizontal="right" vertical="center" wrapText="1" indent="1"/>
    </xf>
    <xf numFmtId="165" fontId="25" fillId="0" borderId="89" xfId="80" applyNumberFormat="1" applyFont="1" applyBorder="1" applyAlignment="1">
      <alignment horizontal="center" vertical="center" wrapText="1"/>
    </xf>
    <xf numFmtId="165" fontId="25" fillId="0" borderId="88" xfId="80" applyNumberFormat="1" applyFont="1" applyBorder="1" applyAlignment="1">
      <alignment horizontal="left" vertical="center" wrapText="1"/>
    </xf>
    <xf numFmtId="183" fontId="25" fillId="0" borderId="88" xfId="80" applyNumberFormat="1" applyFont="1" applyBorder="1" applyAlignment="1">
      <alignment horizontal="right" vertical="center" wrapText="1" indent="1"/>
    </xf>
    <xf numFmtId="0" fontId="24" fillId="3" borderId="1" xfId="2" applyBorder="1" applyAlignment="1"/>
    <xf numFmtId="0" fontId="15" fillId="0" borderId="8" xfId="80" applyFont="1" applyBorder="1"/>
    <xf numFmtId="0" fontId="26" fillId="0" borderId="0" xfId="80" applyFont="1"/>
    <xf numFmtId="0" fontId="109" fillId="0" borderId="0" xfId="80" applyFont="1"/>
    <xf numFmtId="165" fontId="61" fillId="0" borderId="101" xfId="83" applyNumberFormat="1" applyFont="1" applyBorder="1" applyAlignment="1">
      <alignment horizontal="left" vertical="center" wrapText="1"/>
    </xf>
    <xf numFmtId="165" fontId="25" fillId="0" borderId="101" xfId="83" applyNumberFormat="1" applyFont="1" applyBorder="1" applyAlignment="1">
      <alignment horizontal="left" vertical="center" wrapText="1"/>
    </xf>
    <xf numFmtId="165" fontId="61" fillId="0" borderId="93" xfId="83" applyNumberFormat="1" applyFont="1" applyBorder="1" applyAlignment="1">
      <alignment horizontal="left" vertical="center" wrapText="1"/>
    </xf>
    <xf numFmtId="165" fontId="61" fillId="0" borderId="93" xfId="83" applyNumberFormat="1" applyFont="1" applyBorder="1" applyAlignment="1">
      <alignment horizontal="center" vertical="center" wrapText="1"/>
    </xf>
    <xf numFmtId="165" fontId="25" fillId="0" borderId="93" xfId="83" applyNumberFormat="1" applyFont="1" applyBorder="1" applyAlignment="1">
      <alignment horizontal="left" vertical="center" wrapText="1"/>
    </xf>
    <xf numFmtId="165" fontId="61" fillId="0" borderId="90" xfId="83" applyNumberFormat="1" applyFont="1" applyBorder="1" applyAlignment="1">
      <alignment horizontal="left" vertical="center" wrapText="1"/>
    </xf>
    <xf numFmtId="165" fontId="25" fillId="0" borderId="102" xfId="80" applyNumberFormat="1" applyFont="1" applyBorder="1" applyAlignment="1">
      <alignment horizontal="left" vertical="center" wrapText="1"/>
    </xf>
    <xf numFmtId="165" fontId="25" fillId="0" borderId="100" xfId="80" applyNumberFormat="1" applyFont="1" applyBorder="1" applyAlignment="1">
      <alignment horizontal="left" vertical="center" wrapText="1"/>
    </xf>
    <xf numFmtId="165" fontId="25" fillId="0" borderId="100" xfId="80" applyNumberFormat="1" applyFont="1" applyBorder="1" applyAlignment="1">
      <alignment horizontal="center" vertical="center" wrapText="1"/>
    </xf>
    <xf numFmtId="165" fontId="25" fillId="0" borderId="105" xfId="80" applyNumberFormat="1" applyFont="1" applyBorder="1" applyAlignment="1">
      <alignment horizontal="left" vertical="center" wrapText="1"/>
    </xf>
    <xf numFmtId="0" fontId="41" fillId="0" borderId="0" xfId="80" applyFont="1"/>
    <xf numFmtId="0" fontId="53" fillId="5" borderId="82" xfId="81" applyFont="1" applyFill="1" applyBorder="1" applyAlignment="1">
      <alignment horizontal="center" vertical="center" wrapText="1"/>
    </xf>
    <xf numFmtId="0" fontId="11" fillId="5" borderId="98" xfId="81" applyFont="1" applyFill="1" applyBorder="1" applyAlignment="1">
      <alignment horizontal="center" vertical="center" wrapText="1"/>
    </xf>
    <xf numFmtId="10" fontId="25" fillId="0" borderId="0" xfId="53" applyNumberFormat="1" applyFont="1" applyFill="1" applyBorder="1" applyAlignment="1">
      <alignment vertical="center" wrapText="1"/>
    </xf>
    <xf numFmtId="164" fontId="13" fillId="0" borderId="0" xfId="12" applyNumberFormat="1" applyFont="1" applyFill="1">
      <alignment horizontal="right" vertical="center" wrapText="1" indent="1"/>
    </xf>
    <xf numFmtId="164" fontId="25" fillId="3" borderId="0" xfId="12" applyNumberFormat="1" applyFont="1" applyFill="1" applyAlignment="1">
      <alignment vertical="center" wrapText="1"/>
    </xf>
    <xf numFmtId="164" fontId="11" fillId="25" borderId="62" xfId="46" applyNumberFormat="1" applyFont="1" applyAlignment="1">
      <alignment vertical="center" wrapText="1"/>
    </xf>
    <xf numFmtId="164" fontId="11" fillId="3" borderId="62" xfId="46" applyNumberFormat="1" applyFont="1" applyFill="1" applyAlignment="1">
      <alignment vertical="center" wrapText="1"/>
    </xf>
    <xf numFmtId="166" fontId="25" fillId="6" borderId="0" xfId="12" applyNumberFormat="1" applyFont="1" applyFill="1" applyBorder="1" applyAlignment="1">
      <alignment vertical="center" wrapText="1"/>
    </xf>
    <xf numFmtId="166" fontId="25" fillId="3" borderId="0" xfId="12" applyNumberFormat="1" applyFont="1" applyFill="1" applyBorder="1" applyAlignment="1">
      <alignment vertical="center" wrapText="1"/>
    </xf>
    <xf numFmtId="10" fontId="25" fillId="6" borderId="0" xfId="12" applyNumberFormat="1" applyFont="1" applyFill="1" applyBorder="1" applyAlignment="1">
      <alignment vertical="center" wrapText="1"/>
    </xf>
    <xf numFmtId="166" fontId="25" fillId="0" borderId="0" xfId="12" applyNumberFormat="1" applyFont="1" applyFill="1" applyBorder="1" applyAlignment="1">
      <alignment vertical="center" wrapText="1"/>
    </xf>
    <xf numFmtId="10" fontId="25" fillId="0" borderId="0" xfId="12" applyNumberFormat="1" applyFont="1" applyFill="1" applyBorder="1" applyAlignment="1">
      <alignment vertical="center" wrapText="1"/>
    </xf>
    <xf numFmtId="166" fontId="11" fillId="17" borderId="4" xfId="9" applyNumberFormat="1" applyFont="1" applyFill="1" applyAlignment="1">
      <alignment vertical="center" wrapText="1"/>
    </xf>
    <xf numFmtId="10" fontId="11" fillId="17" borderId="4" xfId="9" applyNumberFormat="1" applyFont="1" applyFill="1" applyAlignment="1">
      <alignment vertical="center" wrapText="1"/>
    </xf>
    <xf numFmtId="166" fontId="11" fillId="25" borderId="0" xfId="46" applyNumberFormat="1" applyFont="1" applyBorder="1" applyAlignment="1">
      <alignment vertical="center" wrapText="1"/>
    </xf>
    <xf numFmtId="168" fontId="11" fillId="11" borderId="71" xfId="54" applyNumberFormat="1" applyFont="1" applyAlignment="1">
      <alignment vertical="center" wrapText="1"/>
    </xf>
    <xf numFmtId="168" fontId="25" fillId="0" borderId="0" xfId="12" applyNumberFormat="1" applyFont="1" applyFill="1" applyAlignment="1">
      <alignment vertical="center" wrapText="1"/>
    </xf>
    <xf numFmtId="168" fontId="25" fillId="6" borderId="0" xfId="12" applyNumberFormat="1" applyFont="1" applyFill="1" applyAlignment="1">
      <alignment vertical="center" wrapText="1"/>
    </xf>
    <xf numFmtId="166" fontId="11" fillId="23" borderId="0" xfId="51" applyNumberFormat="1" applyFont="1" applyBorder="1" applyAlignment="1">
      <alignment vertical="center" wrapText="1"/>
    </xf>
    <xf numFmtId="166" fontId="13" fillId="6" borderId="69" xfId="12" applyNumberFormat="1" applyFont="1" applyFill="1" applyBorder="1" applyAlignment="1">
      <alignment vertical="center" wrapText="1"/>
    </xf>
    <xf numFmtId="0" fontId="100" fillId="0" borderId="2" xfId="1" applyFont="1" applyBorder="1" applyAlignment="1">
      <alignment horizontal="left" vertical="center"/>
    </xf>
    <xf numFmtId="0" fontId="31" fillId="0" borderId="2" xfId="1" applyFont="1" applyBorder="1" applyAlignment="1">
      <alignment horizontal="left" vertical="center"/>
    </xf>
    <xf numFmtId="0" fontId="11" fillId="5" borderId="0" xfId="8" applyFont="1" applyFill="1">
      <alignment horizontal="right" vertical="center" wrapText="1" indent="1"/>
    </xf>
    <xf numFmtId="0" fontId="11" fillId="0" borderId="0" xfId="8" applyFont="1" applyFill="1" applyAlignment="1" applyProtection="1">
      <alignment horizontal="left" vertical="center" wrapText="1" indent="1"/>
      <protection locked="0"/>
    </xf>
    <xf numFmtId="0" fontId="11" fillId="5" borderId="0" xfId="8" applyFont="1" applyFill="1" applyProtection="1">
      <alignment horizontal="right" vertical="center" wrapText="1" indent="1"/>
      <protection locked="0"/>
    </xf>
    <xf numFmtId="0" fontId="11" fillId="17" borderId="68" xfId="50" applyNumberFormat="1" applyFont="1" applyAlignment="1">
      <alignment horizontal="left" vertical="center" wrapText="1" indent="1"/>
    </xf>
    <xf numFmtId="9" fontId="11" fillId="17" borderId="68" xfId="50" applyNumberFormat="1" applyFont="1">
      <alignment horizontal="right" vertical="center" wrapText="1" indent="1"/>
    </xf>
    <xf numFmtId="0" fontId="55" fillId="0" borderId="0" xfId="26" applyFont="1" applyAlignment="1">
      <alignment horizontal="left" wrapText="1"/>
    </xf>
    <xf numFmtId="0" fontId="25" fillId="6" borderId="0" xfId="12" applyNumberFormat="1" applyFont="1" applyFill="1" applyAlignment="1">
      <alignment horizontal="left" vertical="center" wrapText="1"/>
    </xf>
    <xf numFmtId="0" fontId="25" fillId="0" borderId="0" xfId="12" applyNumberFormat="1" applyFont="1" applyFill="1" applyAlignment="1">
      <alignment horizontal="left" vertical="center" wrapText="1"/>
    </xf>
    <xf numFmtId="0" fontId="35" fillId="0" borderId="2" xfId="4" applyFont="1" applyFill="1" applyBorder="1" applyAlignment="1" applyProtection="1">
      <alignment horizontal="left" vertical="center"/>
    </xf>
    <xf numFmtId="0" fontId="64" fillId="3" borderId="1" xfId="2" applyFont="1">
      <alignment horizontal="left" wrapText="1"/>
    </xf>
    <xf numFmtId="0" fontId="152" fillId="3" borderId="1" xfId="2" applyFont="1">
      <alignment horizontal="left" wrapText="1"/>
    </xf>
    <xf numFmtId="0" fontId="105" fillId="0" borderId="0" xfId="47" applyFont="1" applyAlignment="1">
      <alignment horizontal="left" vertical="center" wrapText="1"/>
    </xf>
    <xf numFmtId="0" fontId="105" fillId="0" borderId="0" xfId="47" applyFont="1" applyAlignment="1">
      <alignment horizontal="left" vertical="center"/>
    </xf>
    <xf numFmtId="0" fontId="11" fillId="27" borderId="0" xfId="47" applyFont="1" applyFill="1" applyAlignment="1">
      <alignment horizontal="center" vertical="center" wrapText="1"/>
    </xf>
    <xf numFmtId="0" fontId="105" fillId="0" borderId="0" xfId="47" applyFont="1" applyBorder="1" applyAlignment="1">
      <alignment horizontal="justify" vertical="center" wrapText="1"/>
    </xf>
    <xf numFmtId="0" fontId="105" fillId="0" borderId="0" xfId="47" applyFont="1" applyBorder="1" applyAlignment="1">
      <alignment horizontal="justify" vertical="center"/>
    </xf>
    <xf numFmtId="0" fontId="103" fillId="3" borderId="1" xfId="12" applyFont="1" applyFill="1" applyBorder="1" applyAlignment="1">
      <alignment horizontal="left" wrapText="1"/>
    </xf>
    <xf numFmtId="0" fontId="11" fillId="5" borderId="0" xfId="47" applyFont="1" applyFill="1" applyAlignment="1">
      <alignment horizontal="right" vertical="center" wrapText="1" indent="1"/>
    </xf>
    <xf numFmtId="0" fontId="24" fillId="3" borderId="1" xfId="2" applyFont="1">
      <alignment horizontal="left" wrapText="1"/>
    </xf>
    <xf numFmtId="0" fontId="11" fillId="5" borderId="0" xfId="8" applyFont="1" applyFill="1" applyAlignment="1">
      <alignment horizontal="center" vertical="center" wrapText="1"/>
    </xf>
    <xf numFmtId="0" fontId="11" fillId="27" borderId="0" xfId="23" applyFont="1" applyFill="1" applyAlignment="1">
      <alignment horizontal="center" vertical="center" wrapText="1"/>
    </xf>
    <xf numFmtId="0" fontId="9" fillId="3" borderId="69" xfId="7" applyFont="1" applyBorder="1" applyAlignment="1">
      <alignment horizontal="left" vertical="center" wrapText="1"/>
      <protection locked="0"/>
    </xf>
    <xf numFmtId="0" fontId="28" fillId="0" borderId="0" xfId="6" applyFont="1" applyBorder="1" applyAlignment="1">
      <alignment horizontal="justify" vertical="center" wrapText="1"/>
    </xf>
    <xf numFmtId="0" fontId="24" fillId="3" borderId="1" xfId="2" applyFont="1" applyBorder="1" applyAlignment="1">
      <alignment horizontal="left" vertical="center" wrapText="1"/>
    </xf>
    <xf numFmtId="0" fontId="9" fillId="3" borderId="2" xfId="7" applyFont="1" applyBorder="1" applyAlignment="1" applyProtection="1">
      <alignment horizontal="left" vertical="center" wrapText="1"/>
      <protection locked="0"/>
    </xf>
    <xf numFmtId="0" fontId="9" fillId="3" borderId="0" xfId="10" applyFont="1" applyAlignment="1">
      <alignment horizontal="left" vertical="center" wrapText="1"/>
      <protection locked="0"/>
    </xf>
    <xf numFmtId="0" fontId="9" fillId="3" borderId="0" xfId="10" applyFont="1" applyAlignment="1">
      <alignment horizontal="justify" vertical="center" wrapText="1"/>
      <protection locked="0"/>
    </xf>
    <xf numFmtId="0" fontId="9" fillId="3" borderId="6" xfId="10" applyFont="1" applyBorder="1" applyAlignment="1" applyProtection="1">
      <alignment horizontal="left" vertical="center" wrapText="1"/>
      <protection locked="0"/>
    </xf>
    <xf numFmtId="0" fontId="9" fillId="3" borderId="6" xfId="10" applyFont="1" applyBorder="1" applyAlignment="1" applyProtection="1">
      <alignment horizontal="left" vertical="center"/>
      <protection locked="0"/>
    </xf>
    <xf numFmtId="0" fontId="20" fillId="2" borderId="0" xfId="0" applyFont="1" applyFill="1" applyBorder="1" applyAlignment="1">
      <alignment horizontal="center" vertical="center"/>
    </xf>
    <xf numFmtId="0" fontId="24" fillId="3" borderId="1" xfId="2" applyBorder="1" applyAlignment="1">
      <alignment horizontal="left" wrapText="1"/>
    </xf>
    <xf numFmtId="0" fontId="11" fillId="5" borderId="29" xfId="23" applyFont="1" applyFill="1" applyBorder="1" applyAlignment="1">
      <alignment horizontal="center" vertical="center" wrapText="1"/>
    </xf>
    <xf numFmtId="0" fontId="11" fillId="5" borderId="30" xfId="23" applyFont="1" applyFill="1" applyBorder="1" applyAlignment="1">
      <alignment horizontal="center" vertical="center" wrapText="1"/>
    </xf>
    <xf numFmtId="0" fontId="11" fillId="5" borderId="31" xfId="23" applyFont="1" applyFill="1" applyBorder="1" applyAlignment="1">
      <alignment horizontal="center" vertical="center" wrapText="1"/>
    </xf>
    <xf numFmtId="0" fontId="11" fillId="5" borderId="32" xfId="8" applyFont="1" applyFill="1" applyBorder="1" applyAlignment="1">
      <alignment horizontal="center" vertical="center" textRotation="90" wrapText="1"/>
    </xf>
    <xf numFmtId="0" fontId="11" fillId="5" borderId="33" xfId="23" applyFont="1" applyFill="1" applyBorder="1" applyAlignment="1">
      <alignment horizontal="center" vertical="center" wrapText="1"/>
    </xf>
    <xf numFmtId="0" fontId="11" fillId="5" borderId="34" xfId="23" applyFont="1" applyFill="1" applyBorder="1" applyAlignment="1">
      <alignment horizontal="center" vertical="center" textRotation="90" wrapText="1"/>
    </xf>
    <xf numFmtId="0" fontId="9" fillId="0" borderId="0" xfId="10" applyFont="1" applyFill="1" applyBorder="1" applyAlignment="1" applyProtection="1">
      <alignment horizontal="justify" vertical="center" wrapText="1"/>
      <protection locked="0"/>
    </xf>
    <xf numFmtId="0" fontId="9" fillId="0" borderId="0" xfId="10" applyFont="1" applyFill="1" applyBorder="1" applyAlignment="1" applyProtection="1">
      <alignment horizontal="justify" vertical="center"/>
      <protection locked="0"/>
    </xf>
    <xf numFmtId="0" fontId="9" fillId="3" borderId="0" xfId="7" applyFont="1" applyAlignment="1">
      <alignment horizontal="left" vertical="center" wrapText="1"/>
      <protection locked="0"/>
    </xf>
    <xf numFmtId="0" fontId="69" fillId="2" borderId="0" xfId="2" applyFont="1" applyFill="1" applyBorder="1" applyAlignment="1">
      <alignment horizontal="center" wrapText="1"/>
    </xf>
    <xf numFmtId="0" fontId="9" fillId="3" borderId="0" xfId="10" applyFont="1" applyBorder="1" applyAlignment="1" applyProtection="1">
      <alignment horizontal="justify" vertical="center" wrapText="1"/>
      <protection locked="0"/>
    </xf>
    <xf numFmtId="0" fontId="10" fillId="3" borderId="0" xfId="10" applyBorder="1" applyAlignment="1" applyProtection="1">
      <alignment horizontal="justify" vertical="center" wrapText="1"/>
      <protection locked="0"/>
    </xf>
    <xf numFmtId="0" fontId="9" fillId="3" borderId="0" xfId="10" applyFont="1" applyAlignment="1">
      <alignment horizontal="justify"/>
      <protection locked="0"/>
    </xf>
    <xf numFmtId="0" fontId="64" fillId="3" borderId="1" xfId="2" applyFont="1" applyAlignment="1">
      <alignment horizontal="left" vertical="center" wrapText="1"/>
    </xf>
    <xf numFmtId="0" fontId="11" fillId="5" borderId="0" xfId="8" quotePrefix="1" applyFont="1" applyFill="1" applyAlignment="1">
      <alignment horizontal="center" vertical="center" wrapText="1"/>
    </xf>
    <xf numFmtId="0" fontId="24" fillId="3" borderId="1" xfId="2" applyAlignment="1">
      <alignment horizontal="left" wrapText="1"/>
    </xf>
    <xf numFmtId="1" fontId="9" fillId="3" borderId="0" xfId="10" applyNumberFormat="1" applyFont="1" applyAlignment="1">
      <alignment horizontal="left" vertical="center" wrapText="1"/>
      <protection locked="0"/>
    </xf>
    <xf numFmtId="0" fontId="24" fillId="3" borderId="1" xfId="2" applyFont="1" applyAlignment="1">
      <alignment horizontal="left"/>
    </xf>
    <xf numFmtId="0" fontId="106" fillId="3" borderId="0" xfId="10" applyFont="1" applyAlignment="1">
      <alignment horizontal="justify" vertical="center" wrapText="1"/>
      <protection locked="0"/>
    </xf>
    <xf numFmtId="178" fontId="11" fillId="5" borderId="0" xfId="8" quotePrefix="1" applyNumberFormat="1" applyFont="1" applyFill="1" applyAlignment="1">
      <alignment horizontal="center" vertical="center" wrapText="1"/>
    </xf>
    <xf numFmtId="178" fontId="11" fillId="5" borderId="0" xfId="8" applyNumberFormat="1" applyFont="1" applyFill="1" applyAlignment="1">
      <alignment horizontal="center" vertical="center" wrapText="1"/>
    </xf>
    <xf numFmtId="178" fontId="11" fillId="5" borderId="0" xfId="8" applyNumberFormat="1" applyFont="1" applyFill="1">
      <alignment horizontal="right" vertical="center" wrapText="1" indent="1"/>
    </xf>
    <xf numFmtId="0" fontId="53" fillId="5" borderId="0" xfId="8" applyFont="1" applyFill="1" applyAlignment="1">
      <alignment horizontal="left" vertical="center" wrapText="1" indent="1"/>
    </xf>
    <xf numFmtId="0" fontId="11" fillId="5" borderId="0" xfId="8" applyFont="1" applyFill="1" applyAlignment="1">
      <alignment horizontal="left" vertical="center" wrapText="1" indent="1"/>
    </xf>
    <xf numFmtId="0" fontId="18" fillId="3" borderId="6" xfId="25" applyFont="1" applyFill="1" applyBorder="1" applyAlignment="1">
      <alignment horizontal="justify" vertical="center"/>
    </xf>
    <xf numFmtId="0" fontId="18" fillId="3" borderId="0" xfId="25" applyFont="1" applyFill="1" applyBorder="1" applyAlignment="1">
      <alignment horizontal="justify" vertical="center"/>
    </xf>
    <xf numFmtId="0" fontId="11" fillId="5" borderId="0" xfId="8" applyFont="1" applyFill="1" applyBorder="1" applyAlignment="1">
      <alignment horizontal="right" vertical="center" wrapText="1" indent="1"/>
    </xf>
    <xf numFmtId="0" fontId="115" fillId="3" borderId="74" xfId="2" applyFont="1" applyBorder="1">
      <alignment horizontal="left" wrapText="1"/>
    </xf>
    <xf numFmtId="0" fontId="11" fillId="29" borderId="0" xfId="8" applyFont="1" applyFill="1">
      <alignment horizontal="right" vertical="center" wrapText="1" indent="1"/>
    </xf>
    <xf numFmtId="0" fontId="11" fillId="5" borderId="0" xfId="8" applyFont="1" applyFill="1" applyBorder="1" applyAlignment="1">
      <alignment horizontal="left" vertical="center" wrapText="1"/>
    </xf>
    <xf numFmtId="0" fontId="11" fillId="5" borderId="0" xfId="8" applyFont="1" applyFill="1" applyBorder="1" applyAlignment="1">
      <alignment horizontal="center" vertical="center" wrapText="1"/>
    </xf>
    <xf numFmtId="9" fontId="11" fillId="5" borderId="0" xfId="8" applyNumberFormat="1" applyFont="1" applyFill="1" applyBorder="1" applyAlignment="1">
      <alignment horizontal="center" vertical="center" wrapText="1"/>
    </xf>
    <xf numFmtId="9" fontId="11" fillId="29" borderId="0" xfId="8" applyNumberFormat="1" applyFont="1" applyFill="1">
      <alignment horizontal="right" vertical="center" wrapText="1" indent="1"/>
    </xf>
    <xf numFmtId="0" fontId="11" fillId="29" borderId="0" xfId="8" applyFont="1" applyFill="1" applyAlignment="1">
      <alignment horizontal="left" vertical="center" wrapText="1" indent="1"/>
    </xf>
    <xf numFmtId="0" fontId="11" fillId="29" borderId="0" xfId="8" applyFont="1" applyFill="1" applyAlignment="1">
      <alignment horizontal="center" vertical="center" wrapText="1"/>
    </xf>
    <xf numFmtId="0" fontId="20" fillId="2" borderId="0" xfId="0" applyFont="1" applyFill="1" applyBorder="1" applyAlignment="1">
      <alignment horizontal="center"/>
    </xf>
    <xf numFmtId="9" fontId="53" fillId="29" borderId="0" xfId="8" applyNumberFormat="1" applyFont="1" applyFill="1">
      <alignment horizontal="right" vertical="center" wrapText="1" indent="1"/>
    </xf>
    <xf numFmtId="0" fontId="106" fillId="3" borderId="0" xfId="7" applyFont="1">
      <alignment horizontal="left" vertical="top" wrapText="1"/>
      <protection locked="0"/>
    </xf>
    <xf numFmtId="0" fontId="9" fillId="3" borderId="0" xfId="7" applyFont="1">
      <alignment horizontal="left" vertical="top" wrapText="1"/>
      <protection locked="0"/>
    </xf>
    <xf numFmtId="0" fontId="9" fillId="3" borderId="6" xfId="10" applyFont="1" applyBorder="1" applyAlignment="1" applyProtection="1">
      <alignment horizontal="left" wrapText="1"/>
      <protection locked="0"/>
    </xf>
    <xf numFmtId="0" fontId="106" fillId="3" borderId="36" xfId="25" applyFont="1" applyFill="1" applyBorder="1" applyAlignment="1">
      <alignment horizontal="justify" vertical="center"/>
    </xf>
    <xf numFmtId="0" fontId="105" fillId="3" borderId="36" xfId="25" applyFont="1" applyFill="1" applyBorder="1" applyAlignment="1">
      <alignment horizontal="justify" vertical="center"/>
    </xf>
    <xf numFmtId="0" fontId="106" fillId="3" borderId="0" xfId="25" applyFont="1" applyFill="1" applyAlignment="1">
      <alignment horizontal="justify" vertical="center"/>
    </xf>
    <xf numFmtId="0" fontId="105" fillId="0" borderId="0" xfId="13" applyFont="1" applyAlignment="1">
      <alignment horizontal="left" vertical="center"/>
    </xf>
    <xf numFmtId="0" fontId="121" fillId="3" borderId="76" xfId="2" applyFont="1" applyBorder="1" applyAlignment="1">
      <alignment horizontal="left"/>
    </xf>
    <xf numFmtId="0" fontId="106" fillId="3" borderId="75" xfId="25" applyFont="1" applyFill="1" applyBorder="1" applyAlignment="1">
      <alignment horizontal="left" vertical="center" wrapText="1"/>
    </xf>
    <xf numFmtId="165" fontId="9" fillId="3" borderId="0" xfId="10" applyNumberFormat="1" applyFont="1">
      <alignment horizontal="left" wrapText="1"/>
      <protection locked="0"/>
    </xf>
    <xf numFmtId="0" fontId="11" fillId="27" borderId="0" xfId="25" applyFont="1" applyFill="1" applyAlignment="1">
      <alignment horizontal="center" vertical="center" wrapText="1"/>
    </xf>
    <xf numFmtId="0" fontId="105" fillId="3" borderId="0" xfId="25" applyFont="1" applyFill="1" applyAlignment="1">
      <alignment horizontal="left" vertical="center"/>
    </xf>
    <xf numFmtId="0" fontId="119" fillId="3" borderId="0" xfId="25" applyFont="1" applyFill="1" applyAlignment="1">
      <alignment horizontal="left" vertical="center"/>
    </xf>
    <xf numFmtId="0" fontId="106" fillId="0" borderId="7" xfId="25" applyFont="1" applyBorder="1" applyAlignment="1">
      <alignment horizontal="justify" vertical="center" wrapText="1"/>
    </xf>
    <xf numFmtId="0" fontId="105" fillId="0" borderId="7" xfId="25" applyFont="1" applyBorder="1" applyAlignment="1">
      <alignment horizontal="justify" vertical="center" wrapText="1"/>
    </xf>
    <xf numFmtId="0" fontId="105" fillId="0" borderId="36" xfId="25" applyFont="1" applyBorder="1" applyAlignment="1">
      <alignment horizontal="justify" vertical="center" wrapText="1"/>
    </xf>
    <xf numFmtId="0" fontId="106" fillId="0" borderId="0" xfId="25" applyFont="1" applyAlignment="1">
      <alignment horizontal="justify" vertical="center" wrapText="1"/>
    </xf>
    <xf numFmtId="0" fontId="105" fillId="0" borderId="0" xfId="25" applyFont="1" applyAlignment="1">
      <alignment horizontal="justify" vertical="center" wrapText="1"/>
    </xf>
    <xf numFmtId="0" fontId="11" fillId="0" borderId="0" xfId="8" applyFont="1" applyFill="1">
      <alignment horizontal="right" vertical="center" wrapText="1" indent="1"/>
    </xf>
    <xf numFmtId="0" fontId="11" fillId="5" borderId="0" xfId="8" applyFont="1" applyFill="1">
      <alignment horizontal="right" vertical="center" wrapText="1" indent="1"/>
    </xf>
    <xf numFmtId="49" fontId="11" fillId="5" borderId="0" xfId="8" applyNumberFormat="1" applyFont="1" applyFill="1">
      <alignment horizontal="right" vertical="center" wrapText="1" indent="1"/>
    </xf>
    <xf numFmtId="0" fontId="11" fillId="0" borderId="0" xfId="8" applyFont="1" applyFill="1" applyBorder="1" applyAlignment="1">
      <alignment horizontal="right" vertical="center" wrapText="1" indent="1"/>
    </xf>
    <xf numFmtId="0" fontId="55" fillId="0" borderId="0" xfId="32" applyFont="1" applyFill="1" applyBorder="1" applyAlignment="1">
      <alignment horizontal="justify" vertical="center" wrapText="1"/>
    </xf>
    <xf numFmtId="0" fontId="52" fillId="3" borderId="0" xfId="25" applyFont="1" applyFill="1" applyBorder="1" applyAlignment="1">
      <alignment horizontal="justify" vertical="center"/>
    </xf>
    <xf numFmtId="0" fontId="11" fillId="5" borderId="0" xfId="33" applyFont="1" applyFill="1" applyBorder="1" applyAlignment="1">
      <alignment horizontal="center" vertical="center" wrapText="1"/>
    </xf>
    <xf numFmtId="0" fontId="11" fillId="5" borderId="27" xfId="33" applyFont="1" applyFill="1" applyBorder="1" applyAlignment="1">
      <alignment horizontal="center" vertical="center" wrapText="1"/>
    </xf>
    <xf numFmtId="0" fontId="11" fillId="5" borderId="28" xfId="33" applyFont="1" applyFill="1" applyBorder="1" applyAlignment="1">
      <alignment horizontal="center" vertical="center" wrapText="1"/>
    </xf>
    <xf numFmtId="0" fontId="11" fillId="16" borderId="27" xfId="33" applyFont="1" applyFill="1" applyBorder="1" applyAlignment="1">
      <alignment horizontal="right" vertical="center" wrapText="1" indent="1"/>
    </xf>
    <xf numFmtId="0" fontId="11" fillId="16" borderId="28" xfId="33" applyFont="1" applyFill="1" applyBorder="1" applyAlignment="1">
      <alignment horizontal="center" vertical="center"/>
    </xf>
    <xf numFmtId="0" fontId="11" fillId="16" borderId="0" xfId="33" applyFont="1" applyFill="1" applyBorder="1" applyAlignment="1">
      <alignment horizontal="center" vertical="center"/>
    </xf>
    <xf numFmtId="0" fontId="11" fillId="16" borderId="27" xfId="33" applyFont="1" applyFill="1" applyBorder="1" applyAlignment="1">
      <alignment horizontal="center" vertical="center"/>
    </xf>
    <xf numFmtId="0" fontId="11" fillId="16" borderId="32" xfId="33" applyFont="1" applyFill="1" applyBorder="1" applyAlignment="1">
      <alignment horizontal="right" vertical="center" wrapText="1" indent="1"/>
    </xf>
    <xf numFmtId="0" fontId="11" fillId="16" borderId="28" xfId="33" applyFont="1" applyFill="1" applyBorder="1" applyAlignment="1">
      <alignment horizontal="center" vertical="center" wrapText="1"/>
    </xf>
    <xf numFmtId="0" fontId="11" fillId="5" borderId="0" xfId="34" applyFont="1" applyFill="1" applyBorder="1" applyAlignment="1">
      <alignment horizontal="center" vertical="center" wrapText="1"/>
    </xf>
    <xf numFmtId="0" fontId="11" fillId="16" borderId="0" xfId="34" applyFont="1" applyFill="1" applyBorder="1" applyAlignment="1">
      <alignment horizontal="center" vertical="center" wrapText="1"/>
    </xf>
    <xf numFmtId="0" fontId="11" fillId="16" borderId="39" xfId="34" applyFont="1" applyFill="1" applyBorder="1" applyAlignment="1">
      <alignment horizontal="center" vertical="center" wrapText="1"/>
    </xf>
    <xf numFmtId="0" fontId="11" fillId="16" borderId="40" xfId="34" applyFont="1" applyFill="1" applyBorder="1" applyAlignment="1">
      <alignment horizontal="center" vertical="center"/>
    </xf>
    <xf numFmtId="0" fontId="11" fillId="16" borderId="0" xfId="34" applyFont="1" applyFill="1" applyBorder="1" applyAlignment="1">
      <alignment horizontal="center" vertical="center"/>
    </xf>
    <xf numFmtId="0" fontId="11" fillId="5" borderId="0" xfId="33" applyFont="1" applyFill="1" applyBorder="1" applyAlignment="1">
      <alignment horizontal="center" vertical="center"/>
    </xf>
    <xf numFmtId="0" fontId="11" fillId="5" borderId="39" xfId="33" applyFont="1" applyFill="1" applyBorder="1" applyAlignment="1">
      <alignment horizontal="center" vertical="center"/>
    </xf>
    <xf numFmtId="0" fontId="11" fillId="5" borderId="32" xfId="33" applyFont="1" applyFill="1" applyBorder="1" applyAlignment="1">
      <alignment horizontal="right" vertical="center" wrapText="1" indent="1"/>
    </xf>
    <xf numFmtId="0" fontId="11" fillId="16" borderId="0" xfId="33" applyFont="1" applyFill="1" applyBorder="1" applyAlignment="1">
      <alignment horizontal="center" vertical="center" wrapText="1"/>
    </xf>
    <xf numFmtId="0" fontId="11" fillId="16" borderId="39" xfId="33" applyFont="1" applyFill="1" applyBorder="1" applyAlignment="1">
      <alignment horizontal="center" vertical="center" wrapText="1"/>
    </xf>
    <xf numFmtId="0" fontId="11" fillId="16" borderId="28" xfId="33" applyFont="1" applyFill="1" applyBorder="1" applyAlignment="1">
      <alignment horizontal="right" vertical="center" wrapText="1" indent="1"/>
    </xf>
    <xf numFmtId="0" fontId="11" fillId="5" borderId="0" xfId="23" applyFont="1" applyFill="1" applyBorder="1" applyAlignment="1">
      <alignment horizontal="right" vertical="center" wrapText="1" indent="1"/>
    </xf>
    <xf numFmtId="0" fontId="98" fillId="0" borderId="80" xfId="63" applyFont="1" applyBorder="1" applyAlignment="1">
      <alignment horizontal="justify" vertical="center" wrapText="1"/>
    </xf>
    <xf numFmtId="0" fontId="81" fillId="3" borderId="0" xfId="7" applyFont="1" applyBorder="1" applyAlignment="1" applyProtection="1">
      <alignment horizontal="left" vertical="center" wrapText="1"/>
      <protection locked="0"/>
    </xf>
    <xf numFmtId="0" fontId="9" fillId="3" borderId="0" xfId="7" applyFont="1" applyBorder="1" applyAlignment="1" applyProtection="1">
      <alignment horizontal="left" vertical="center" wrapText="1"/>
      <protection locked="0"/>
    </xf>
    <xf numFmtId="0" fontId="70" fillId="2" borderId="0" xfId="0" applyFont="1" applyFill="1" applyBorder="1" applyAlignment="1">
      <alignment horizontal="center"/>
    </xf>
    <xf numFmtId="0" fontId="49" fillId="0" borderId="27" xfId="35" applyFont="1" applyFill="1" applyBorder="1" applyAlignment="1">
      <alignment horizontal="center" vertical="top" wrapText="1"/>
    </xf>
    <xf numFmtId="49" fontId="11" fillId="5" borderId="42" xfId="35" applyNumberFormat="1" applyFont="1" applyFill="1" applyBorder="1" applyAlignment="1">
      <alignment horizontal="center" vertical="center" wrapText="1"/>
    </xf>
    <xf numFmtId="49" fontId="11" fillId="5" borderId="43" xfId="35" applyNumberFormat="1" applyFont="1" applyFill="1" applyBorder="1" applyAlignment="1">
      <alignment horizontal="center" vertical="center" wrapText="1"/>
    </xf>
    <xf numFmtId="49" fontId="11" fillId="5" borderId="44" xfId="35" applyNumberFormat="1" applyFont="1" applyFill="1" applyBorder="1" applyAlignment="1">
      <alignment horizontal="center" vertical="center" wrapText="1"/>
    </xf>
    <xf numFmtId="0" fontId="40" fillId="5" borderId="46" xfId="36" applyFont="1" applyFill="1" applyBorder="1" applyAlignment="1">
      <alignment horizontal="center" vertical="center" wrapText="1"/>
    </xf>
    <xf numFmtId="0" fontId="40" fillId="5" borderId="48" xfId="36" applyFont="1" applyFill="1" applyBorder="1" applyAlignment="1">
      <alignment horizontal="center" vertical="center" wrapText="1"/>
    </xf>
    <xf numFmtId="0" fontId="11" fillId="27" borderId="42" xfId="36" applyFont="1" applyFill="1" applyBorder="1" applyAlignment="1">
      <alignment horizontal="center" vertical="center" wrapText="1"/>
    </xf>
    <xf numFmtId="0" fontId="11" fillId="27" borderId="43" xfId="36" applyFont="1" applyFill="1" applyBorder="1" applyAlignment="1">
      <alignment horizontal="center" vertical="center" wrapText="1"/>
    </xf>
    <xf numFmtId="0" fontId="11" fillId="27" borderId="44" xfId="36" applyFont="1" applyFill="1" applyBorder="1" applyAlignment="1">
      <alignment horizontal="center" vertical="center" wrapText="1"/>
    </xf>
    <xf numFmtId="49" fontId="11" fillId="27" borderId="42" xfId="35" applyNumberFormat="1" applyFont="1" applyFill="1" applyBorder="1" applyAlignment="1">
      <alignment horizontal="center" vertical="center" wrapText="1"/>
    </xf>
    <xf numFmtId="49" fontId="11" fillId="27" borderId="43" xfId="35" applyNumberFormat="1" applyFont="1" applyFill="1" applyBorder="1" applyAlignment="1">
      <alignment horizontal="center" vertical="center" wrapText="1"/>
    </xf>
    <xf numFmtId="49" fontId="11" fillId="27" borderId="44" xfId="35" applyNumberFormat="1" applyFont="1" applyFill="1" applyBorder="1" applyAlignment="1">
      <alignment horizontal="center" vertical="center" wrapText="1"/>
    </xf>
    <xf numFmtId="49" fontId="11" fillId="27" borderId="47" xfId="35" applyNumberFormat="1" applyFont="1" applyFill="1" applyBorder="1" applyAlignment="1">
      <alignment horizontal="center" vertical="center" wrapText="1"/>
    </xf>
    <xf numFmtId="49" fontId="11" fillId="27" borderId="48" xfId="35" applyNumberFormat="1" applyFont="1" applyFill="1" applyBorder="1" applyAlignment="1">
      <alignment horizontal="center" vertical="center" wrapText="1"/>
    </xf>
    <xf numFmtId="0" fontId="40" fillId="0" borderId="27" xfId="37" applyFont="1" applyFill="1" applyBorder="1" applyAlignment="1">
      <alignment horizontal="center"/>
    </xf>
    <xf numFmtId="0" fontId="11" fillId="5" borderId="47" xfId="35" applyFont="1" applyFill="1" applyBorder="1" applyAlignment="1">
      <alignment horizontal="center" vertical="center" wrapText="1"/>
    </xf>
    <xf numFmtId="0" fontId="11" fillId="5" borderId="50" xfId="35" applyFont="1" applyFill="1" applyBorder="1" applyAlignment="1">
      <alignment horizontal="center" vertical="center" wrapText="1"/>
    </xf>
    <xf numFmtId="0" fontId="11" fillId="5" borderId="48" xfId="35" applyFont="1" applyFill="1" applyBorder="1" applyAlignment="1">
      <alignment horizontal="center" vertical="center" wrapText="1"/>
    </xf>
    <xf numFmtId="0" fontId="11" fillId="5" borderId="42" xfId="38" applyFont="1" applyFill="1" applyBorder="1" applyAlignment="1">
      <alignment horizontal="center" vertical="center"/>
    </xf>
    <xf numFmtId="0" fontId="11" fillId="5" borderId="43" xfId="38" applyFont="1" applyFill="1" applyBorder="1" applyAlignment="1">
      <alignment horizontal="center" vertical="center"/>
    </xf>
    <xf numFmtId="0" fontId="11" fillId="5" borderId="44" xfId="38" applyFont="1" applyFill="1" applyBorder="1" applyAlignment="1">
      <alignment horizontal="center" vertical="center"/>
    </xf>
    <xf numFmtId="0" fontId="40" fillId="5" borderId="46" xfId="38" applyFont="1" applyFill="1" applyBorder="1" applyAlignment="1">
      <alignment horizontal="center" vertical="center"/>
    </xf>
    <xf numFmtId="0" fontId="40" fillId="5" borderId="48" xfId="38" applyFont="1" applyFill="1" applyBorder="1" applyAlignment="1">
      <alignment horizontal="center" vertical="center"/>
    </xf>
    <xf numFmtId="0" fontId="11" fillId="27" borderId="47" xfId="38" applyFont="1" applyFill="1" applyBorder="1" applyAlignment="1">
      <alignment horizontal="center" vertical="center" wrapText="1"/>
    </xf>
    <xf numFmtId="0" fontId="11" fillId="27" borderId="48" xfId="38" applyFont="1" applyFill="1" applyBorder="1" applyAlignment="1">
      <alignment horizontal="center" vertical="center" wrapText="1"/>
    </xf>
    <xf numFmtId="0" fontId="11" fillId="27" borderId="51" xfId="38" applyFont="1" applyFill="1" applyBorder="1" applyAlignment="1">
      <alignment horizontal="center" vertical="center"/>
    </xf>
    <xf numFmtId="0" fontId="48" fillId="27" borderId="43" xfId="38" applyFont="1" applyFill="1" applyBorder="1" applyAlignment="1">
      <alignment horizontal="center" vertical="center"/>
    </xf>
    <xf numFmtId="0" fontId="48" fillId="27" borderId="44" xfId="38" applyFont="1" applyFill="1" applyBorder="1" applyAlignment="1">
      <alignment horizontal="center" vertical="center"/>
    </xf>
    <xf numFmtId="0" fontId="11" fillId="5" borderId="42" xfId="37" applyFont="1" applyFill="1" applyBorder="1" applyAlignment="1">
      <alignment horizontal="center" vertical="center" wrapText="1"/>
    </xf>
    <xf numFmtId="0" fontId="11" fillId="5" borderId="44" xfId="37" applyFont="1" applyFill="1" applyBorder="1" applyAlignment="1">
      <alignment horizontal="center" vertical="center" wrapText="1"/>
    </xf>
    <xf numFmtId="0" fontId="9" fillId="3" borderId="0" xfId="7" applyFont="1" applyBorder="1" applyAlignment="1" applyProtection="1">
      <alignment horizontal="left" vertical="top" wrapText="1"/>
      <protection locked="0"/>
    </xf>
    <xf numFmtId="0" fontId="9" fillId="3" borderId="38" xfId="7" applyFont="1" applyBorder="1" applyAlignment="1" applyProtection="1">
      <alignment horizontal="left" vertical="top" wrapText="1"/>
      <protection locked="0"/>
    </xf>
    <xf numFmtId="0" fontId="28" fillId="0" borderId="6" xfId="25" applyFont="1" applyFill="1" applyBorder="1" applyAlignment="1">
      <alignment horizontal="justify" vertical="center" wrapText="1"/>
    </xf>
    <xf numFmtId="0" fontId="19" fillId="3" borderId="0" xfId="25" applyFont="1" applyFill="1" applyBorder="1" applyAlignment="1">
      <alignment vertical="center"/>
    </xf>
    <xf numFmtId="0" fontId="19" fillId="3" borderId="0" xfId="25" applyFont="1" applyFill="1" applyAlignment="1">
      <alignment vertical="center"/>
    </xf>
    <xf numFmtId="0" fontId="28" fillId="0" borderId="0" xfId="25" applyFont="1" applyAlignment="1">
      <alignment horizontal="justify" vertical="center" wrapText="1"/>
    </xf>
    <xf numFmtId="0" fontId="9" fillId="3" borderId="0" xfId="12" applyFont="1" applyFill="1" applyAlignment="1" applyProtection="1">
      <alignment horizontal="left" vertical="center"/>
      <protection locked="0"/>
    </xf>
    <xf numFmtId="0" fontId="24" fillId="0" borderId="1" xfId="7" applyFont="1" applyFill="1" applyBorder="1" applyAlignment="1" applyProtection="1">
      <alignment horizontal="left"/>
    </xf>
    <xf numFmtId="0" fontId="53" fillId="5" borderId="0" xfId="25" applyFont="1" applyFill="1" applyAlignment="1">
      <alignment horizontal="center" vertical="center" wrapText="1"/>
    </xf>
    <xf numFmtId="0" fontId="11" fillId="5" borderId="0" xfId="25" applyFont="1" applyFill="1" applyAlignment="1">
      <alignment horizontal="center" vertical="center" wrapText="1"/>
    </xf>
    <xf numFmtId="0" fontId="11" fillId="5" borderId="0" xfId="26" applyFont="1" applyFill="1" applyAlignment="1">
      <alignment horizontal="right" vertical="center" wrapText="1"/>
    </xf>
    <xf numFmtId="165" fontId="105" fillId="3" borderId="0" xfId="26" applyNumberFormat="1" applyFont="1" applyFill="1" applyAlignment="1">
      <alignment horizontal="justify" vertical="center"/>
    </xf>
    <xf numFmtId="0" fontId="53" fillId="5" borderId="0" xfId="26" applyFont="1" applyFill="1" applyAlignment="1">
      <alignment horizontal="center" vertical="center" wrapText="1"/>
    </xf>
    <xf numFmtId="0" fontId="11" fillId="5" borderId="0" xfId="26" applyFont="1" applyFill="1" applyAlignment="1">
      <alignment horizontal="center" vertical="center" wrapText="1"/>
    </xf>
    <xf numFmtId="0" fontId="53" fillId="5" borderId="0" xfId="26" applyFont="1" applyFill="1" applyAlignment="1">
      <alignment horizontal="right" vertical="center" wrapText="1"/>
    </xf>
    <xf numFmtId="165" fontId="106" fillId="3" borderId="0" xfId="26" applyNumberFormat="1" applyFont="1" applyFill="1" applyAlignment="1">
      <alignment horizontal="justify" vertical="center"/>
    </xf>
    <xf numFmtId="0" fontId="28" fillId="3" borderId="6" xfId="0" applyFont="1" applyFill="1" applyBorder="1" applyAlignment="1">
      <alignment horizontal="left" vertical="center"/>
    </xf>
    <xf numFmtId="0" fontId="11" fillId="5" borderId="0" xfId="8" applyFont="1" applyFill="1" applyBorder="1" applyAlignment="1">
      <alignment horizontal="left" vertical="center" wrapText="1" indent="1"/>
    </xf>
    <xf numFmtId="0" fontId="28" fillId="3" borderId="2" xfId="10" applyFont="1" applyBorder="1" applyAlignment="1" applyProtection="1">
      <alignment horizontal="left" wrapText="1"/>
      <protection locked="0"/>
    </xf>
    <xf numFmtId="0" fontId="9" fillId="3" borderId="0" xfId="10" applyFont="1" applyBorder="1" applyAlignment="1" applyProtection="1">
      <alignment horizontal="left" vertical="center" wrapText="1"/>
      <protection locked="0"/>
    </xf>
    <xf numFmtId="0" fontId="106" fillId="3" borderId="0" xfId="25" applyFont="1" applyFill="1" applyAlignment="1">
      <alignment horizontal="left" vertical="center"/>
    </xf>
    <xf numFmtId="0" fontId="64" fillId="3" borderId="1" xfId="2" applyFont="1" applyBorder="1" applyAlignment="1">
      <alignment horizontal="left" wrapText="1"/>
    </xf>
    <xf numFmtId="17" fontId="11" fillId="5" borderId="0" xfId="8" applyNumberFormat="1" applyFont="1" applyFill="1" applyBorder="1" applyAlignment="1">
      <alignment horizontal="center" vertical="center" wrapText="1"/>
    </xf>
    <xf numFmtId="17" fontId="11" fillId="5" borderId="27" xfId="8" applyNumberFormat="1" applyFont="1" applyFill="1" applyBorder="1" applyAlignment="1">
      <alignment horizontal="center" vertical="center" wrapText="1"/>
    </xf>
    <xf numFmtId="17" fontId="11" fillId="5" borderId="28" xfId="8" applyNumberFormat="1" applyFont="1" applyFill="1" applyBorder="1" applyAlignment="1">
      <alignment horizontal="center" vertical="center" wrapText="1"/>
    </xf>
    <xf numFmtId="17" fontId="11" fillId="16" borderId="0" xfId="23" applyNumberFormat="1" applyFont="1" applyFill="1" applyBorder="1" applyAlignment="1">
      <alignment horizontal="center" vertical="center" wrapText="1"/>
    </xf>
    <xf numFmtId="17" fontId="11" fillId="16" borderId="27" xfId="23" applyNumberFormat="1" applyFont="1" applyFill="1" applyBorder="1" applyAlignment="1">
      <alignment horizontal="center" vertical="center" wrapText="1"/>
    </xf>
    <xf numFmtId="17" fontId="11" fillId="16" borderId="28" xfId="23" applyNumberFormat="1" applyFont="1" applyFill="1" applyBorder="1" applyAlignment="1">
      <alignment horizontal="center" vertical="center" wrapText="1"/>
    </xf>
    <xf numFmtId="0" fontId="9" fillId="3" borderId="2" xfId="7" applyFont="1" applyBorder="1" applyAlignment="1" applyProtection="1">
      <alignment horizontal="left" vertical="top" wrapText="1"/>
      <protection locked="0"/>
    </xf>
    <xf numFmtId="0" fontId="24" fillId="3" borderId="1" xfId="2" applyFont="1" applyAlignment="1">
      <alignment horizontal="justify" wrapText="1"/>
    </xf>
    <xf numFmtId="0" fontId="11" fillId="5" borderId="28" xfId="8" applyFont="1" applyFill="1" applyBorder="1" applyAlignment="1">
      <alignment horizontal="center" vertical="center" wrapText="1"/>
    </xf>
    <xf numFmtId="0" fontId="11" fillId="5" borderId="27" xfId="8" applyFont="1" applyFill="1" applyBorder="1" applyAlignment="1">
      <alignment horizontal="center" vertical="center" wrapText="1"/>
    </xf>
    <xf numFmtId="0" fontId="11" fillId="5" borderId="28" xfId="8" applyFont="1" applyFill="1" applyBorder="1" applyAlignment="1">
      <alignment horizontal="right" vertical="center" wrapText="1" indent="1"/>
    </xf>
    <xf numFmtId="0" fontId="11" fillId="5" borderId="27" xfId="8" applyFont="1" applyFill="1" applyBorder="1" applyAlignment="1">
      <alignment horizontal="right" vertical="center" wrapText="1" indent="1"/>
    </xf>
    <xf numFmtId="1" fontId="11" fillId="5" borderId="0" xfId="69" applyNumberFormat="1" applyFont="1" applyFill="1" applyAlignment="1">
      <alignment horizontal="center" vertical="center"/>
    </xf>
    <xf numFmtId="0" fontId="105" fillId="0" borderId="0" xfId="26" applyFont="1" applyAlignment="1">
      <alignment horizontal="justify" vertical="justify" wrapText="1"/>
    </xf>
    <xf numFmtId="0" fontId="105" fillId="0" borderId="0" xfId="69" applyFont="1" applyAlignment="1">
      <alignment horizontal="justify" vertical="justify" wrapText="1"/>
    </xf>
    <xf numFmtId="0" fontId="132" fillId="0" borderId="0" xfId="26" quotePrefix="1" applyFont="1" applyAlignment="1">
      <alignment horizontal="justify" wrapText="1"/>
    </xf>
    <xf numFmtId="17" fontId="11" fillId="5" borderId="0" xfId="8" quotePrefix="1" applyNumberFormat="1" applyFont="1" applyFill="1" applyBorder="1" applyAlignment="1">
      <alignment horizontal="right" vertical="center" wrapText="1" indent="1"/>
    </xf>
    <xf numFmtId="0" fontId="106" fillId="0" borderId="0" xfId="69" applyFont="1" applyAlignment="1">
      <alignment horizontal="justify" vertical="center" wrapText="1"/>
    </xf>
    <xf numFmtId="0" fontId="105" fillId="0" borderId="0" xfId="69" applyFont="1" applyAlignment="1">
      <alignment horizontal="justify" vertical="center" wrapText="1"/>
    </xf>
    <xf numFmtId="0" fontId="24" fillId="3" borderId="1" xfId="2">
      <alignment horizontal="left" wrapText="1"/>
    </xf>
    <xf numFmtId="165" fontId="130" fillId="3" borderId="0" xfId="26" applyNumberFormat="1" applyFont="1" applyFill="1" applyAlignment="1">
      <alignment horizontal="justify" vertical="center"/>
    </xf>
    <xf numFmtId="0" fontId="11" fillId="5" borderId="0" xfId="26" applyFont="1" applyFill="1" applyAlignment="1">
      <alignment horizontal="justify" vertical="center" wrapText="1"/>
    </xf>
    <xf numFmtId="0" fontId="11" fillId="39" borderId="0" xfId="26" applyFont="1" applyFill="1" applyAlignment="1">
      <alignment horizontal="center" vertical="center" wrapText="1"/>
    </xf>
    <xf numFmtId="0" fontId="11" fillId="39" borderId="0" xfId="26" applyFont="1" applyFill="1" applyAlignment="1">
      <alignment horizontal="justify" vertical="center" wrapText="1"/>
    </xf>
    <xf numFmtId="0" fontId="53" fillId="39" borderId="0" xfId="26" applyFont="1" applyFill="1" applyAlignment="1">
      <alignment horizontal="center" vertical="center" wrapText="1"/>
    </xf>
    <xf numFmtId="10" fontId="130" fillId="0" borderId="0" xfId="73" applyNumberFormat="1" applyFont="1" applyFill="1" applyBorder="1" applyAlignment="1">
      <alignment horizontal="justify" vertical="center" wrapText="1"/>
    </xf>
    <xf numFmtId="10" fontId="136" fillId="0" borderId="0" xfId="73" quotePrefix="1" applyNumberFormat="1" applyFont="1" applyFill="1" applyBorder="1" applyAlignment="1">
      <alignment horizontal="justify" vertical="center" wrapText="1"/>
    </xf>
    <xf numFmtId="0" fontId="9" fillId="3" borderId="0" xfId="10" applyFont="1">
      <alignment horizontal="left" wrapText="1"/>
      <protection locked="0"/>
    </xf>
    <xf numFmtId="165" fontId="9" fillId="3" borderId="0" xfId="7" applyNumberFormat="1" applyFont="1">
      <alignment horizontal="left" vertical="top" wrapText="1"/>
      <protection locked="0"/>
    </xf>
    <xf numFmtId="0" fontId="24" fillId="3" borderId="1" xfId="2" applyFont="1" applyAlignment="1">
      <alignment horizontal="left" vertical="center" wrapText="1"/>
    </xf>
    <xf numFmtId="165" fontId="12" fillId="5" borderId="0" xfId="8" applyNumberFormat="1" applyFill="1" applyAlignment="1">
      <alignment horizontal="center" vertical="center" wrapText="1"/>
    </xf>
    <xf numFmtId="0" fontId="24" fillId="3" borderId="1" xfId="2" applyBorder="1" applyAlignment="1">
      <alignment horizontal="justify" wrapText="1"/>
    </xf>
    <xf numFmtId="0" fontId="33" fillId="2" borderId="0" xfId="25" applyFont="1" applyFill="1" applyBorder="1" applyAlignment="1">
      <alignment horizontal="center"/>
    </xf>
    <xf numFmtId="165" fontId="9" fillId="3" borderId="2" xfId="7" applyNumberFormat="1" applyFont="1" applyBorder="1" applyAlignment="1" applyProtection="1">
      <alignment horizontal="left" vertical="top" wrapText="1"/>
      <protection locked="0"/>
    </xf>
    <xf numFmtId="0" fontId="139" fillId="0" borderId="0" xfId="77" applyFont="1" applyAlignment="1">
      <alignment horizontal="justify" wrapText="1"/>
    </xf>
    <xf numFmtId="0" fontId="140" fillId="0" borderId="0" xfId="77" applyFont="1" applyAlignment="1">
      <alignment horizontal="justify" wrapText="1"/>
    </xf>
    <xf numFmtId="0" fontId="139" fillId="0" borderId="0" xfId="76" applyFont="1" applyAlignment="1">
      <alignment horizontal="justify"/>
    </xf>
    <xf numFmtId="0" fontId="140" fillId="0" borderId="0" xfId="76" applyFont="1" applyAlignment="1">
      <alignment horizontal="justify"/>
    </xf>
    <xf numFmtId="1" fontId="11" fillId="5" borderId="0" xfId="76" applyNumberFormat="1" applyFont="1" applyFill="1" applyAlignment="1">
      <alignment horizontal="center" vertical="center"/>
    </xf>
    <xf numFmtId="0" fontId="11" fillId="27" borderId="0" xfId="23" applyFont="1" applyFill="1">
      <alignment horizontal="right" vertical="center" wrapText="1" indent="1"/>
    </xf>
    <xf numFmtId="0" fontId="11" fillId="27" borderId="84" xfId="23" applyFont="1" applyFill="1" applyBorder="1">
      <alignment horizontal="right" vertical="center" wrapText="1" indent="1"/>
    </xf>
    <xf numFmtId="0" fontId="11" fillId="27" borderId="83" xfId="23" applyFont="1" applyFill="1" applyBorder="1">
      <alignment horizontal="right" vertical="center" wrapText="1" indent="1"/>
    </xf>
    <xf numFmtId="0" fontId="11" fillId="27" borderId="84" xfId="23" applyFont="1" applyFill="1" applyBorder="1" applyAlignment="1">
      <alignment horizontal="center" vertical="center" wrapText="1"/>
    </xf>
    <xf numFmtId="0" fontId="11" fillId="0" borderId="0" xfId="8" applyFont="1" applyFill="1" applyAlignment="1">
      <alignment horizontal="left" vertical="center" wrapText="1" indent="1"/>
    </xf>
    <xf numFmtId="0" fontId="53" fillId="5" borderId="0" xfId="8" applyFont="1" applyFill="1" applyAlignment="1">
      <alignment horizontal="center" vertical="center" wrapText="1"/>
    </xf>
    <xf numFmtId="0" fontId="105" fillId="42" borderId="0" xfId="79" applyFont="1" applyFill="1" applyAlignment="1">
      <alignment horizontal="justify" wrapText="1"/>
    </xf>
    <xf numFmtId="0" fontId="53" fillId="5" borderId="84" xfId="79" applyFont="1" applyFill="1" applyBorder="1" applyAlignment="1">
      <alignment horizontal="center" vertical="top" wrapText="1"/>
    </xf>
    <xf numFmtId="0" fontId="53" fillId="5" borderId="83" xfId="79" applyFont="1" applyFill="1" applyBorder="1" applyAlignment="1">
      <alignment horizontal="center" vertical="top" wrapText="1"/>
    </xf>
    <xf numFmtId="0" fontId="53" fillId="27" borderId="84" xfId="79" applyFont="1" applyFill="1" applyBorder="1" applyAlignment="1">
      <alignment horizontal="center" vertical="center" wrapText="1"/>
    </xf>
    <xf numFmtId="0" fontId="53" fillId="27" borderId="0" xfId="79" applyFont="1" applyFill="1" applyAlignment="1">
      <alignment horizontal="center" vertical="center" wrapText="1"/>
    </xf>
    <xf numFmtId="0" fontId="53" fillId="5" borderId="0" xfId="79" applyFont="1" applyFill="1" applyAlignment="1">
      <alignment horizontal="center" vertical="center" wrapText="1"/>
    </xf>
    <xf numFmtId="0" fontId="53" fillId="5" borderId="0" xfId="79" applyFont="1" applyFill="1" applyAlignment="1">
      <alignment horizontal="center" vertical="top" wrapText="1"/>
    </xf>
    <xf numFmtId="0" fontId="140" fillId="3" borderId="0" xfId="10" applyFont="1" applyAlignment="1">
      <alignment horizontal="left"/>
      <protection locked="0"/>
    </xf>
    <xf numFmtId="0" fontId="11" fillId="5" borderId="6" xfId="8" applyFont="1" applyFill="1" applyBorder="1" applyAlignment="1">
      <alignment horizontal="left" vertical="center" wrapText="1"/>
    </xf>
    <xf numFmtId="0" fontId="20" fillId="2" borderId="0" xfId="15" applyFont="1" applyFill="1" applyBorder="1" applyAlignment="1">
      <alignment horizontal="center"/>
    </xf>
    <xf numFmtId="0" fontId="28" fillId="0" borderId="0" xfId="0" applyFont="1" applyBorder="1" applyAlignment="1">
      <alignment horizontal="left" vertical="center" wrapText="1"/>
    </xf>
    <xf numFmtId="0" fontId="28" fillId="0" borderId="2" xfId="15" applyFont="1" applyBorder="1" applyAlignment="1">
      <alignment horizontal="justify" vertical="center"/>
    </xf>
    <xf numFmtId="0" fontId="28" fillId="0" borderId="8" xfId="16" applyFont="1" applyBorder="1" applyAlignment="1">
      <alignment horizontal="justify" vertical="center" wrapText="1"/>
    </xf>
    <xf numFmtId="174" fontId="61" fillId="0" borderId="0" xfId="15" applyNumberFormat="1" applyFont="1" applyFill="1" applyBorder="1" applyAlignment="1">
      <alignment horizontal="justify" vertical="center" wrapText="1"/>
    </xf>
    <xf numFmtId="174" fontId="25" fillId="0" borderId="0" xfId="15" applyNumberFormat="1" applyFont="1" applyFill="1" applyBorder="1" applyAlignment="1">
      <alignment horizontal="justify" vertical="center" wrapText="1"/>
    </xf>
    <xf numFmtId="0" fontId="25" fillId="0" borderId="0" xfId="11" applyFont="1" applyBorder="1" applyAlignment="1">
      <alignment horizontal="justify" vertical="center" wrapText="1"/>
    </xf>
    <xf numFmtId="0" fontId="38" fillId="0" borderId="0" xfId="11" applyFont="1" applyBorder="1" applyAlignment="1">
      <alignment horizontal="justify" vertical="center" wrapText="1"/>
    </xf>
    <xf numFmtId="14" fontId="55" fillId="5" borderId="9" xfId="19" applyNumberFormat="1" applyFont="1" applyFill="1" applyBorder="1" applyAlignment="1">
      <alignment horizontal="justify" vertical="center"/>
    </xf>
    <xf numFmtId="14" fontId="55" fillId="5" borderId="17" xfId="19" applyNumberFormat="1" applyFont="1" applyFill="1" applyBorder="1" applyAlignment="1">
      <alignment horizontal="justify" vertical="center"/>
    </xf>
    <xf numFmtId="174" fontId="25" fillId="0" borderId="7" xfId="15" applyNumberFormat="1" applyFont="1" applyBorder="1" applyAlignment="1">
      <alignment horizontal="justify" vertical="center" wrapText="1"/>
    </xf>
    <xf numFmtId="14" fontId="55" fillId="5" borderId="9" xfId="19" applyNumberFormat="1" applyFont="1" applyFill="1" applyBorder="1" applyAlignment="1">
      <alignment horizontal="justify" vertical="center" wrapText="1"/>
    </xf>
    <xf numFmtId="14" fontId="55" fillId="5" borderId="17" xfId="19" applyNumberFormat="1" applyFont="1" applyFill="1" applyBorder="1" applyAlignment="1">
      <alignment horizontal="justify" vertical="center" wrapText="1"/>
    </xf>
    <xf numFmtId="0" fontId="13" fillId="0" borderId="7" xfId="11" applyFont="1" applyBorder="1" applyAlignment="1">
      <alignment horizontal="justify" vertical="center" wrapText="1"/>
    </xf>
    <xf numFmtId="174" fontId="13" fillId="12" borderId="25" xfId="11" applyNumberFormat="1" applyFont="1" applyFill="1" applyBorder="1" applyAlignment="1">
      <alignment horizontal="justify" vertical="center" wrapText="1"/>
    </xf>
    <xf numFmtId="174" fontId="13" fillId="12" borderId="26" xfId="11" applyNumberFormat="1" applyFont="1" applyFill="1" applyBorder="1" applyAlignment="1">
      <alignment horizontal="justify" vertical="center" wrapText="1"/>
    </xf>
    <xf numFmtId="0" fontId="25" fillId="0" borderId="7" xfId="11" applyFont="1" applyBorder="1" applyAlignment="1">
      <alignment horizontal="justify" vertical="center" wrapText="1"/>
    </xf>
    <xf numFmtId="174" fontId="13" fillId="12" borderId="3" xfId="11" applyNumberFormat="1" applyFont="1" applyFill="1" applyBorder="1" applyAlignment="1">
      <alignment horizontal="justify" vertical="center" wrapText="1"/>
    </xf>
    <xf numFmtId="174" fontId="25" fillId="0" borderId="0" xfId="11" applyNumberFormat="1" applyFont="1" applyBorder="1" applyAlignment="1">
      <alignment horizontal="justify" vertical="center" wrapText="1"/>
    </xf>
    <xf numFmtId="174" fontId="13" fillId="12" borderId="8" xfId="11" applyNumberFormat="1" applyFont="1" applyFill="1" applyBorder="1" applyAlignment="1">
      <alignment horizontal="justify" vertical="center" wrapText="1"/>
    </xf>
    <xf numFmtId="174" fontId="13" fillId="12" borderId="0" xfId="11" applyNumberFormat="1" applyFont="1" applyFill="1" applyBorder="1" applyAlignment="1">
      <alignment horizontal="justify" vertical="center" wrapText="1"/>
    </xf>
    <xf numFmtId="14" fontId="55" fillId="5" borderId="22" xfId="19" applyNumberFormat="1" applyFont="1" applyFill="1" applyBorder="1" applyAlignment="1">
      <alignment horizontal="justify" vertical="center"/>
    </xf>
    <xf numFmtId="174" fontId="25" fillId="0" borderId="7" xfId="11" applyNumberFormat="1" applyFont="1" applyBorder="1" applyAlignment="1">
      <alignment horizontal="justify" vertical="center" wrapText="1"/>
    </xf>
    <xf numFmtId="174" fontId="25" fillId="0" borderId="3" xfId="11" applyNumberFormat="1" applyFont="1" applyBorder="1" applyAlignment="1">
      <alignment horizontal="justify" vertical="center" wrapText="1"/>
    </xf>
    <xf numFmtId="174" fontId="13" fillId="12" borderId="19" xfId="11" applyNumberFormat="1" applyFont="1" applyFill="1" applyBorder="1" applyAlignment="1">
      <alignment horizontal="justify" vertical="center" wrapText="1"/>
    </xf>
    <xf numFmtId="174" fontId="13" fillId="12" borderId="20" xfId="11" applyNumberFormat="1" applyFont="1" applyFill="1" applyBorder="1" applyAlignment="1">
      <alignment horizontal="justify" vertical="center" wrapText="1"/>
    </xf>
    <xf numFmtId="0" fontId="25" fillId="0" borderId="8" xfId="11" applyFont="1" applyBorder="1" applyAlignment="1">
      <alignment horizontal="justify" vertical="center" wrapText="1"/>
    </xf>
    <xf numFmtId="174" fontId="13" fillId="12" borderId="23" xfId="11" applyNumberFormat="1" applyFont="1" applyFill="1" applyBorder="1" applyAlignment="1">
      <alignment horizontal="justify" vertical="center" wrapText="1"/>
    </xf>
    <xf numFmtId="174" fontId="13" fillId="12" borderId="22" xfId="11" applyNumberFormat="1" applyFont="1" applyFill="1" applyBorder="1" applyAlignment="1">
      <alignment horizontal="justify" vertical="center" wrapText="1"/>
    </xf>
    <xf numFmtId="14" fontId="55" fillId="5" borderId="10" xfId="19" applyNumberFormat="1" applyFont="1" applyFill="1" applyBorder="1" applyAlignment="1">
      <alignment horizontal="justify" vertical="center" wrapText="1"/>
    </xf>
    <xf numFmtId="0" fontId="24" fillId="3" borderId="1" xfId="2" applyBorder="1" applyAlignment="1">
      <alignment horizontal="left"/>
    </xf>
    <xf numFmtId="0" fontId="105" fillId="0" borderId="0" xfId="80" applyFont="1" applyAlignment="1">
      <alignment horizontal="left" wrapText="1"/>
    </xf>
    <xf numFmtId="165" fontId="25" fillId="0" borderId="97" xfId="80" applyNumberFormat="1" applyFont="1" applyBorder="1" applyAlignment="1">
      <alignment horizontal="center" vertical="center" wrapText="1"/>
    </xf>
    <xf numFmtId="165" fontId="25" fillId="0" borderId="0" xfId="80" applyNumberFormat="1" applyFont="1" applyAlignment="1">
      <alignment horizontal="center" vertical="center" wrapText="1"/>
    </xf>
    <xf numFmtId="165" fontId="25" fillId="0" borderId="89" xfId="80" applyNumberFormat="1" applyFont="1" applyBorder="1" applyAlignment="1">
      <alignment horizontal="center" vertical="center" wrapText="1"/>
    </xf>
    <xf numFmtId="0" fontId="11" fillId="5" borderId="0" xfId="81" applyFont="1" applyFill="1" applyAlignment="1">
      <alignment horizontal="center" vertical="center" wrapText="1"/>
    </xf>
    <xf numFmtId="0" fontId="11" fillId="5" borderId="73" xfId="81" applyFont="1" applyFill="1" applyBorder="1" applyAlignment="1">
      <alignment horizontal="center" vertical="center" wrapText="1"/>
    </xf>
    <xf numFmtId="0" fontId="11" fillId="5" borderId="0" xfId="81" applyFont="1" applyFill="1" applyAlignment="1">
      <alignment horizontal="left" vertical="center" wrapText="1" indent="1"/>
    </xf>
    <xf numFmtId="0" fontId="11" fillId="5" borderId="73" xfId="81" applyFont="1" applyFill="1" applyBorder="1" applyAlignment="1">
      <alignment horizontal="left" vertical="center" wrapText="1" indent="1"/>
    </xf>
    <xf numFmtId="0" fontId="53" fillId="5" borderId="104" xfId="81" applyFont="1" applyFill="1" applyBorder="1" applyAlignment="1">
      <alignment horizontal="center" vertical="center" wrapText="1"/>
    </xf>
    <xf numFmtId="0" fontId="53" fillId="5" borderId="103" xfId="81" applyFont="1" applyFill="1" applyBorder="1" applyAlignment="1">
      <alignment horizontal="center" vertical="center" wrapText="1"/>
    </xf>
    <xf numFmtId="0" fontId="53" fillId="5" borderId="0" xfId="81" applyFont="1" applyFill="1" applyAlignment="1">
      <alignment horizontal="center" vertical="center" wrapText="1"/>
    </xf>
    <xf numFmtId="0" fontId="53" fillId="5" borderId="8" xfId="81" applyFont="1" applyFill="1" applyBorder="1" applyAlignment="1">
      <alignment horizontal="center" vertical="center" wrapText="1"/>
    </xf>
    <xf numFmtId="0" fontId="53" fillId="5" borderId="73" xfId="81" applyFont="1" applyFill="1" applyBorder="1" applyAlignment="1">
      <alignment horizontal="center" vertical="center" wrapText="1"/>
    </xf>
    <xf numFmtId="0" fontId="105" fillId="0" borderId="0" xfId="80" applyFont="1" applyAlignment="1">
      <alignment horizontal="left" vertical="center" wrapText="1"/>
    </xf>
  </cellXfs>
  <cellStyles count="85">
    <cellStyle name="00 Destacado 2" xfId="9"/>
    <cellStyle name="00 Destacado 2 2" xfId="46"/>
    <cellStyle name="00 Destacado 2 3" xfId="50"/>
    <cellStyle name="00 Destacado 2 4" xfId="51"/>
    <cellStyle name="00 Destacado 2 5" xfId="44"/>
    <cellStyle name="00 Destacado 2 6" xfId="54"/>
    <cellStyle name="00 Destacado 2 7" xfId="70"/>
    <cellStyle name="00 Destacado 2 8" xfId="74"/>
    <cellStyle name="00 Destacado 2 9" xfId="78"/>
    <cellStyle name="00 Encabezado" xfId="23"/>
    <cellStyle name="00 Encabezado 2" xfId="8"/>
    <cellStyle name="00 millones" xfId="7"/>
    <cellStyle name="00 millones 2" xfId="39"/>
    <cellStyle name="00 notas 2" xfId="10"/>
    <cellStyle name="00 notas 2 2" xfId="45"/>
    <cellStyle name="00 texto tablas" xfId="12"/>
    <cellStyle name="00 Titular" xfId="2"/>
    <cellStyle name="Hipervínculo" xfId="4"/>
    <cellStyle name="Millares" xfId="43" builtinId="3"/>
    <cellStyle name="Millares 2" xfId="48"/>
    <cellStyle name="Millares 2 2" xfId="34"/>
    <cellStyle name="Millares 3" xfId="75"/>
    <cellStyle name="Normal" xfId="0" builtinId="0"/>
    <cellStyle name="Normal - Style1 4" xfId="1"/>
    <cellStyle name="Normal - Style1 4 2" xfId="15"/>
    <cellStyle name="Normal 10" xfId="52"/>
    <cellStyle name="Normal 10 4" xfId="77"/>
    <cellStyle name="Normal 10 8" xfId="29"/>
    <cellStyle name="Normal 10 8 2" xfId="80"/>
    <cellStyle name="Normal 10 9" xfId="42"/>
    <cellStyle name="Normal 11" xfId="84"/>
    <cellStyle name="Normal 11 6" xfId="55"/>
    <cellStyle name="Normal 11 6 10" xfId="82"/>
    <cellStyle name="Normal 11 6 11" xfId="20"/>
    <cellStyle name="Normal 11 6 8" xfId="28"/>
    <cellStyle name="Normal 11 6 8 2" xfId="30"/>
    <cellStyle name="Normal 11 6 8 2 2" xfId="31"/>
    <cellStyle name="Normal 123 2" xfId="47"/>
    <cellStyle name="Normal 123 2 2" xfId="3"/>
    <cellStyle name="Normal 129 2" xfId="22"/>
    <cellStyle name="Normal 15" xfId="83"/>
    <cellStyle name="Normal 18 2 4" xfId="13"/>
    <cellStyle name="Normal 2" xfId="14"/>
    <cellStyle name="Normal 2 10" xfId="5"/>
    <cellStyle name="Normal 2 10 2 2 2 3" xfId="33"/>
    <cellStyle name="Normal 2 10 2 2 2 3 2" xfId="69"/>
    <cellStyle name="Normal 2 10 2 2 2 3 3 3 2" xfId="16"/>
    <cellStyle name="Normal 2 10 2 7" xfId="25"/>
    <cellStyle name="Normal 2 10 2 7 2 3" xfId="81"/>
    <cellStyle name="Normal 2 15 2 2 2 3" xfId="32"/>
    <cellStyle name="Normal 2 15 2 2 2 3 3" xfId="60"/>
    <cellStyle name="Normal 2 2" xfId="26"/>
    <cellStyle name="Normal 2 2 13" xfId="27"/>
    <cellStyle name="Normal 2 2 13 2" xfId="66"/>
    <cellStyle name="Normal 2 2 2" xfId="37"/>
    <cellStyle name="Normal 2 3" xfId="62"/>
    <cellStyle name="Normal 2 3 11 2" xfId="61"/>
    <cellStyle name="Normal 2 5 2 2" xfId="36"/>
    <cellStyle name="Normal 2_~0149226 2" xfId="38"/>
    <cellStyle name="Normal 24" xfId="49"/>
    <cellStyle name="Normal 3" xfId="6"/>
    <cellStyle name="Normal 4" xfId="63"/>
    <cellStyle name="Normal 5" xfId="64"/>
    <cellStyle name="Normal 5 2 7" xfId="19"/>
    <cellStyle name="Normal 6" xfId="68"/>
    <cellStyle name="Normal 6 12 3 3" xfId="17"/>
    <cellStyle name="Normal 6 9" xfId="11"/>
    <cellStyle name="Normal 7" xfId="76"/>
    <cellStyle name="Normal 8" xfId="79"/>
    <cellStyle name="Normal 89" xfId="40"/>
    <cellStyle name="Normal 89 2" xfId="57"/>
    <cellStyle name="Normal 89 3" xfId="67"/>
    <cellStyle name="Normal 89 4" xfId="72"/>
    <cellStyle name="Normal 9" xfId="35"/>
    <cellStyle name="Normal 90" xfId="59"/>
    <cellStyle name="Porcentaje" xfId="21" builtinId="5"/>
    <cellStyle name="Porcentaje 2" xfId="53"/>
    <cellStyle name="Porcentaje 3" xfId="71"/>
    <cellStyle name="Porcentual 12 3" xfId="56"/>
    <cellStyle name="Porcentual 12 3 2" xfId="65"/>
    <cellStyle name="Porcentual 19" xfId="58"/>
    <cellStyle name="Porcentual 20" xfId="41"/>
    <cellStyle name="Porcentual 20 2" xfId="73"/>
    <cellStyle name="Porcentual 36 2 2" xfId="18"/>
    <cellStyle name="Porcentual 38 2" xfId="24"/>
  </cellStyles>
  <dxfs count="0"/>
  <tableStyles count="0" defaultTableStyle="TableStyleMedium2" defaultPivotStyle="PivotStyleLight16"/>
  <colors>
    <mruColors>
      <color rgb="FF009AD8"/>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 Type="http://schemas.openxmlformats.org/officeDocument/2006/relationships/worksheet" Target="worksheets/sheet11.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 Type="http://schemas.openxmlformats.org/officeDocument/2006/relationships/worksheet" Target="worksheets/sheet12.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theme" Target="theme/theme1.xml"/>
  <Relationship Id="rId124" Type="http://schemas.openxmlformats.org/officeDocument/2006/relationships/styles" Target="styles.xml"/>
  <Relationship Id="rId125" Type="http://schemas.openxmlformats.org/officeDocument/2006/relationships/sharedStrings" Target="sharedStrings.xml"/>
  <Relationship Id="rId126" Type="http://schemas.openxmlformats.org/officeDocument/2006/relationships/calcChain" Target="calcChain.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 Type="http://schemas.openxmlformats.org/officeDocument/2006/relationships/worksheet" Target="worksheets/sheet6.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 Type="http://schemas.openxmlformats.org/officeDocument/2006/relationships/worksheet" Target="worksheets/sheet7.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 Type="http://schemas.openxmlformats.org/officeDocument/2006/relationships/worksheet" Target="worksheets/sheet8.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 Type="http://schemas.openxmlformats.org/officeDocument/2006/relationships/worksheet" Target="worksheets/sheet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205;ndice!A1"/>
</Relationships>

</file>

<file path=xl/drawings/_rels/drawing100.xml.rels><?xml version="1.0" encoding="UTF-8"?>

<Relationships xmlns="http://schemas.openxmlformats.org/package/2006/relationships">
  <Relationship Id="rId1" Type="http://schemas.openxmlformats.org/officeDocument/2006/relationships/hyperlink" Target="#&#205;ndice!A1"/>
</Relationships>

</file>

<file path=xl/drawings/_rels/drawing101.xml.rels><?xml version="1.0" encoding="UTF-8"?>

<Relationships xmlns="http://schemas.openxmlformats.org/package/2006/relationships">
  <Relationship Id="rId1" Type="http://schemas.openxmlformats.org/officeDocument/2006/relationships/hyperlink" Target="#&#205;ndice!A1"/>
</Relationships>

</file>

<file path=xl/drawings/_rels/drawing102.xml.rels><?xml version="1.0" encoding="UTF-8"?>

<Relationships xmlns="http://schemas.openxmlformats.org/package/2006/relationships">
  <Relationship Id="rId1" Type="http://schemas.openxmlformats.org/officeDocument/2006/relationships/hyperlink" Target="#&#205;ndice!A1"/>
</Relationships>

</file>

<file path=xl/drawings/_rels/drawing103.xml.rels><?xml version="1.0" encoding="UTF-8"?>

<Relationships xmlns="http://schemas.openxmlformats.org/package/2006/relationships">
  <Relationship Id="rId1" Type="http://schemas.openxmlformats.org/officeDocument/2006/relationships/hyperlink" Target="#&#205;ndice!A1"/>
</Relationships>

</file>

<file path=xl/drawings/_rels/drawing104.xml.rels><?xml version="1.0" encoding="UTF-8"?>

<Relationships xmlns="http://schemas.openxmlformats.org/package/2006/relationships">
  <Relationship Id="rId1" Type="http://schemas.openxmlformats.org/officeDocument/2006/relationships/hyperlink" Target="#&#205;ndice!A1"/>
</Relationships>

</file>

<file path=xl/drawings/_rels/drawing105.xml.rels><?xml version="1.0" encoding="UTF-8"?>

<Relationships xmlns="http://schemas.openxmlformats.org/package/2006/relationships">
  <Relationship Id="rId1" Type="http://schemas.openxmlformats.org/officeDocument/2006/relationships/hyperlink" Target="#&#205;ndice!A1"/>
</Relationships>

</file>

<file path=xl/drawings/_rels/drawing106.xml.rels><?xml version="1.0" encoding="UTF-8"?>

<Relationships xmlns="http://schemas.openxmlformats.org/package/2006/relationships">
  <Relationship Id="rId1" Type="http://schemas.openxmlformats.org/officeDocument/2006/relationships/hyperlink" Target="#&#205;ndice!A1"/>
</Relationships>

</file>

<file path=xl/drawings/_rels/drawing107.xml.rels><?xml version="1.0" encoding="UTF-8"?>

<Relationships xmlns="http://schemas.openxmlformats.org/package/2006/relationships">
  <Relationship Id="rId1" Type="http://schemas.openxmlformats.org/officeDocument/2006/relationships/hyperlink" Target="#&#205;ndice!A1"/>
</Relationships>

</file>

<file path=xl/drawings/_rels/drawing108.xml.rels><?xml version="1.0" encoding="UTF-8"?>

<Relationships xmlns="http://schemas.openxmlformats.org/package/2006/relationships">
  <Relationship Id="rId1" Type="http://schemas.openxmlformats.org/officeDocument/2006/relationships/hyperlink" Target="#&#205;ndice!A1"/>
</Relationships>

</file>

<file path=xl/drawings/_rels/drawing109.xml.rels><?xml version="1.0" encoding="UTF-8"?>

<Relationships xmlns="http://schemas.openxmlformats.org/package/2006/relationships">
  <Relationship Id="rId1" Type="http://schemas.openxmlformats.org/officeDocument/2006/relationships/hyperlink" Target="#&#205;ndice!A1"/>
</Relationships>

</file>

<file path=xl/drawings/_rels/drawing11.xml.rels><?xml version="1.0" encoding="UTF-8"?>

<Relationships xmlns="http://schemas.openxmlformats.org/package/2006/relationships">
  <Relationship Id="rId1" Type="http://schemas.openxmlformats.org/officeDocument/2006/relationships/hyperlink" Target="#&#205;ndice!A1"/>
</Relationships>

</file>

<file path=xl/drawings/_rels/drawing110.xml.rels><?xml version="1.0" encoding="UTF-8"?>

<Relationships xmlns="http://schemas.openxmlformats.org/package/2006/relationships">
  <Relationship Id="rId1" Type="http://schemas.openxmlformats.org/officeDocument/2006/relationships/hyperlink" Target="#&#205;ndice!A1"/>
</Relationships>

</file>

<file path=xl/drawings/_rels/drawing111.xml.rels><?xml version="1.0" encoding="UTF-8"?>

<Relationships xmlns="http://schemas.openxmlformats.org/package/2006/relationships">
  <Relationship Id="rId1" Type="http://schemas.openxmlformats.org/officeDocument/2006/relationships/hyperlink" Target="#&#205;ndice!A1"/>
</Relationships>

</file>

<file path=xl/drawings/_rels/drawing112.xml.rels><?xml version="1.0" encoding="UTF-8"?>

<Relationships xmlns="http://schemas.openxmlformats.org/package/2006/relationships">
  <Relationship Id="rId1" Type="http://schemas.openxmlformats.org/officeDocument/2006/relationships/hyperlink" Target="#&#205;ndice!A1"/>
</Relationships>

</file>

<file path=xl/drawings/_rels/drawing113.xml.rels><?xml version="1.0" encoding="UTF-8"?>

<Relationships xmlns="http://schemas.openxmlformats.org/package/2006/relationships">
  <Relationship Id="rId1" Type="http://schemas.openxmlformats.org/officeDocument/2006/relationships/hyperlink" Target="#&#205;ndice!A1"/>
</Relationships>

</file>

<file path=xl/drawings/_rels/drawing114.xml.rels><?xml version="1.0" encoding="UTF-8"?>

<Relationships xmlns="http://schemas.openxmlformats.org/package/2006/relationships">
  <Relationship Id="rId1" Type="http://schemas.openxmlformats.org/officeDocument/2006/relationships/hyperlink" Target="#&#205;ndice!A1"/>
</Relationships>

</file>

<file path=xl/drawings/_rels/drawing115.xml.rels><?xml version="1.0" encoding="UTF-8"?>

<Relationships xmlns="http://schemas.openxmlformats.org/package/2006/relationships">
  <Relationship Id="rId1" Type="http://schemas.openxmlformats.org/officeDocument/2006/relationships/hyperlink" Target="#&#205;ndice!A1"/>
</Relationships>

</file>

<file path=xl/drawings/_rels/drawing116.xml.rels><?xml version="1.0" encoding="UTF-8"?>

<Relationships xmlns="http://schemas.openxmlformats.org/package/2006/relationships">
  <Relationship Id="rId1" Type="http://schemas.openxmlformats.org/officeDocument/2006/relationships/hyperlink" Target="#&#205;ndice!A1"/>
</Relationships>

</file>

<file path=xl/drawings/_rels/drawing117.xml.rels><?xml version="1.0" encoding="UTF-8"?>

<Relationships xmlns="http://schemas.openxmlformats.org/package/2006/relationships">
  <Relationship Id="rId1" Type="http://schemas.openxmlformats.org/officeDocument/2006/relationships/hyperlink" Target="#&#205;ndice!A1"/>
</Relationships>

</file>

<file path=xl/drawings/_rels/drawing118.xml.rels><?xml version="1.0" encoding="UTF-8"?>

<Relationships xmlns="http://schemas.openxmlformats.org/package/2006/relationships">
  <Relationship Id="rId1" Type="http://schemas.openxmlformats.org/officeDocument/2006/relationships/hyperlink" Target="#&#205;ndice!A1"/>
</Relationships>

</file>

<file path=xl/drawings/_rels/drawing119.xml.rels><?xml version="1.0" encoding="UTF-8"?>

<Relationships xmlns="http://schemas.openxmlformats.org/package/2006/relationships">
  <Relationship Id="rId1" Type="http://schemas.openxmlformats.org/officeDocument/2006/relationships/hyperlink" Target="#&#205;ndice!A1"/>
</Relationships>

</file>

<file path=xl/drawings/_rels/drawing12.xml.rels><?xml version="1.0" encoding="UTF-8"?>

<Relationships xmlns="http://schemas.openxmlformats.org/package/2006/relationships">
  <Relationship Id="rId1" Type="http://schemas.openxmlformats.org/officeDocument/2006/relationships/hyperlink" Target="#&#205;ndice!A1"/>
</Relationships>

</file>

<file path=xl/drawings/_rels/drawing120.xml.rels><?xml version="1.0" encoding="UTF-8"?>

<Relationships xmlns="http://schemas.openxmlformats.org/package/2006/relationships">
  <Relationship Id="rId1" Type="http://schemas.openxmlformats.org/officeDocument/2006/relationships/hyperlink" Target="#&#205;ndice!A1"/>
</Relationships>

</file>

<file path=xl/drawings/_rels/drawing121.xml.rels><?xml version="1.0" encoding="UTF-8"?>

<Relationships xmlns="http://schemas.openxmlformats.org/package/2006/relationships">
  <Relationship Id="rId1" Type="http://schemas.openxmlformats.org/officeDocument/2006/relationships/hyperlink" Target="#&#205;ndice!A1"/>
</Relationships>

</file>

<file path=xl/drawings/_rels/drawing122.xml.rels><?xml version="1.0" encoding="UTF-8"?>

<Relationships xmlns="http://schemas.openxmlformats.org/package/2006/relationships">
  <Relationship Id="rId1" Type="http://schemas.openxmlformats.org/officeDocument/2006/relationships/hyperlink" Target="#&#205;ndice!A1"/>
</Relationships>

</file>

<file path=xl/drawings/_rels/drawing13.xml.rels><?xml version="1.0" encoding="UTF-8"?>

<Relationships xmlns="http://schemas.openxmlformats.org/package/2006/relationships">
  <Relationship Id="rId1" Type="http://schemas.openxmlformats.org/officeDocument/2006/relationships/hyperlink" Target="#&#205;ndice!A1"/>
</Relationships>

</file>

<file path=xl/drawings/_rels/drawing14.xml.rels><?xml version="1.0" encoding="UTF-8"?>

<Relationships xmlns="http://schemas.openxmlformats.org/package/2006/relationships">
  <Relationship Id="rId1" Type="http://schemas.openxmlformats.org/officeDocument/2006/relationships/hyperlink" Target="#&#205;ndice!A1"/>
</Relationships>

</file>

<file path=xl/drawings/_rels/drawing15.xml.rels><?xml version="1.0" encoding="UTF-8"?>

<Relationships xmlns="http://schemas.openxmlformats.org/package/2006/relationships">
  <Relationship Id="rId1" Type="http://schemas.openxmlformats.org/officeDocument/2006/relationships/hyperlink" Target="#&#205;ndice!A1"/>
</Relationships>

</file>

<file path=xl/drawings/_rels/drawing16.xml.rels><?xml version="1.0" encoding="UTF-8"?>

<Relationships xmlns="http://schemas.openxmlformats.org/package/2006/relationships">
  <Relationship Id="rId1" Type="http://schemas.openxmlformats.org/officeDocument/2006/relationships/hyperlink" Target="#&#205;ndice!A1"/>
</Relationships>

</file>

<file path=xl/drawings/_rels/drawing17.xml.rels><?xml version="1.0" encoding="UTF-8"?>

<Relationships xmlns="http://schemas.openxmlformats.org/package/2006/relationships">
  <Relationship Id="rId1" Type="http://schemas.openxmlformats.org/officeDocument/2006/relationships/hyperlink" Target="#&#205;ndice!A1"/>
</Relationships>

</file>

<file path=xl/drawings/_rels/drawing18.xml.rels><?xml version="1.0" encoding="UTF-8"?>

<Relationships xmlns="http://schemas.openxmlformats.org/package/2006/relationships">
  <Relationship Id="rId1" Type="http://schemas.openxmlformats.org/officeDocument/2006/relationships/hyperlink" Target="#&#205;ndice!A1"/>
</Relationships>

</file>

<file path=xl/drawings/_rels/drawing19.xml.rels><?xml version="1.0" encoding="UTF-8"?>

<Relationships xmlns="http://schemas.openxmlformats.org/package/2006/relationships">
  <Relationship Id="rId1" Type="http://schemas.openxmlformats.org/officeDocument/2006/relationships/hyperlink" Target="#&#205;ndice!A1"/>
</Relationships>

</file>

<file path=xl/drawings/_rels/drawing2.xml.rels><?xml version="1.0" encoding="UTF-8"?>

<Relationships xmlns="http://schemas.openxmlformats.org/package/2006/relationships">
  <Relationship Id="rId1" Type="http://schemas.openxmlformats.org/officeDocument/2006/relationships/hyperlink" Target="#&#205;ndice!A1"/>
</Relationships>

</file>

<file path=xl/drawings/_rels/drawing20.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png"/>
</Relationships>

</file>

<file path=xl/drawings/_rels/drawing21.xml.rels><?xml version="1.0" encoding="UTF-8"?>

<Relationships xmlns="http://schemas.openxmlformats.org/package/2006/relationships">
  <Relationship Id="rId1" Type="http://schemas.openxmlformats.org/officeDocument/2006/relationships/hyperlink" Target="#&#205;ndice!A1"/>
  <Relationship Id="rId2" Type="http://schemas.openxmlformats.org/officeDocument/2006/relationships/image" Target="../media/image2.png"/>
</Relationships>

</file>

<file path=xl/drawings/_rels/drawing22.xml.rels><?xml version="1.0" encoding="UTF-8"?>

<Relationships xmlns="http://schemas.openxmlformats.org/package/2006/relationships">
  <Relationship Id="rId1" Type="http://schemas.openxmlformats.org/officeDocument/2006/relationships/hyperlink" Target="#&#205;ndice!A1"/>
</Relationships>

</file>

<file path=xl/drawings/_rels/drawing23.xml.rels><?xml version="1.0" encoding="UTF-8"?>

<Relationships xmlns="http://schemas.openxmlformats.org/package/2006/relationships">
  <Relationship Id="rId1" Type="http://schemas.openxmlformats.org/officeDocument/2006/relationships/hyperlink" Target="#&#205;ndice!A1"/>
</Relationships>

</file>

<file path=xl/drawings/_rels/drawing24.xml.rels><?xml version="1.0" encoding="UTF-8"?>

<Relationships xmlns="http://schemas.openxmlformats.org/package/2006/relationships">
  <Relationship Id="rId1" Type="http://schemas.openxmlformats.org/officeDocument/2006/relationships/hyperlink" Target="#&#205;ndice!A1"/>
</Relationships>

</file>

<file path=xl/drawings/_rels/drawing25.xml.rels><?xml version="1.0" encoding="UTF-8"?>

<Relationships xmlns="http://schemas.openxmlformats.org/package/2006/relationships">
  <Relationship Id="rId1" Type="http://schemas.openxmlformats.org/officeDocument/2006/relationships/hyperlink" Target="#&#205;ndice!A1"/>
</Relationships>

</file>

<file path=xl/drawings/_rels/drawing26.xml.rels><?xml version="1.0" encoding="UTF-8"?>

<Relationships xmlns="http://schemas.openxmlformats.org/package/2006/relationships">
  <Relationship Id="rId1" Type="http://schemas.openxmlformats.org/officeDocument/2006/relationships/hyperlink" Target="#&#205;ndice!A1"/>
</Relationships>

</file>

<file path=xl/drawings/_rels/drawing27.xml.rels><?xml version="1.0" encoding="UTF-8"?>

<Relationships xmlns="http://schemas.openxmlformats.org/package/2006/relationships">
  <Relationship Id="rId1" Type="http://schemas.openxmlformats.org/officeDocument/2006/relationships/hyperlink" Target="#&#205;ndice!A1"/>
</Relationships>

</file>

<file path=xl/drawings/_rels/drawing28.xml.rels><?xml version="1.0" encoding="UTF-8"?>

<Relationships xmlns="http://schemas.openxmlformats.org/package/2006/relationships">
  <Relationship Id="rId1" Type="http://schemas.openxmlformats.org/officeDocument/2006/relationships/hyperlink" Target="#&#205;ndice!A1"/>
</Relationships>

</file>

<file path=xl/drawings/_rels/drawing29.xml.rels><?xml version="1.0" encoding="UTF-8"?>

<Relationships xmlns="http://schemas.openxmlformats.org/package/2006/relationships">
  <Relationship Id="rId1" Type="http://schemas.openxmlformats.org/officeDocument/2006/relationships/hyperlink" Target="#&#205;ndice!A1"/>
</Relationships>

</file>

<file path=xl/drawings/_rels/drawing3.xml.rels><?xml version="1.0" encoding="UTF-8"?>

<Relationships xmlns="http://schemas.openxmlformats.org/package/2006/relationships">
  <Relationship Id="rId1" Type="http://schemas.openxmlformats.org/officeDocument/2006/relationships/hyperlink" Target="#&#205;ndice!A1"/>
</Relationships>

</file>

<file path=xl/drawings/_rels/drawing30.xml.rels><?xml version="1.0" encoding="UTF-8"?>

<Relationships xmlns="http://schemas.openxmlformats.org/package/2006/relationships">
  <Relationship Id="rId1" Type="http://schemas.openxmlformats.org/officeDocument/2006/relationships/hyperlink" Target="#&#205;ndice!A1"/>
</Relationships>

</file>

<file path=xl/drawings/_rels/drawing31.xml.rels><?xml version="1.0" encoding="UTF-8"?>

<Relationships xmlns="http://schemas.openxmlformats.org/package/2006/relationships">
  <Relationship Id="rId1" Type="http://schemas.openxmlformats.org/officeDocument/2006/relationships/hyperlink" Target="#&#205;ndice!A1"/>
</Relationships>

</file>

<file path=xl/drawings/_rels/drawing32.xml.rels><?xml version="1.0" encoding="UTF-8"?>

<Relationships xmlns="http://schemas.openxmlformats.org/package/2006/relationships">
  <Relationship Id="rId1" Type="http://schemas.openxmlformats.org/officeDocument/2006/relationships/hyperlink" Target="#&#205;ndice!A1"/>
</Relationships>

</file>

<file path=xl/drawings/_rels/drawing33.xml.rels><?xml version="1.0" encoding="UTF-8"?>

<Relationships xmlns="http://schemas.openxmlformats.org/package/2006/relationships">
  <Relationship Id="rId1" Type="http://schemas.openxmlformats.org/officeDocument/2006/relationships/hyperlink" Target="#&#205;ndice!A1"/>
</Relationships>

</file>

<file path=xl/drawings/_rels/drawing34.xml.rels><?xml version="1.0" encoding="UTF-8"?>

<Relationships xmlns="http://schemas.openxmlformats.org/package/2006/relationships">
  <Relationship Id="rId1" Type="http://schemas.openxmlformats.org/officeDocument/2006/relationships/hyperlink" Target="#&#205;ndice!A1"/>
</Relationships>

</file>

<file path=xl/drawings/_rels/drawing35.xml.rels><?xml version="1.0" encoding="UTF-8"?>

<Relationships xmlns="http://schemas.openxmlformats.org/package/2006/relationships">
  <Relationship Id="rId1" Type="http://schemas.openxmlformats.org/officeDocument/2006/relationships/hyperlink" Target="#&#205;ndice!A1"/>
</Relationships>

</file>

<file path=xl/drawings/_rels/drawing36.xml.rels><?xml version="1.0" encoding="UTF-8"?>

<Relationships xmlns="http://schemas.openxmlformats.org/package/2006/relationships">
  <Relationship Id="rId1" Type="http://schemas.openxmlformats.org/officeDocument/2006/relationships/hyperlink" Target="#&#205;ndice!A1"/>
</Relationships>

</file>

<file path=xl/drawings/_rels/drawing37.xml.rels><?xml version="1.0" encoding="UTF-8"?>

<Relationships xmlns="http://schemas.openxmlformats.org/package/2006/relationships">
  <Relationship Id="rId1" Type="http://schemas.openxmlformats.org/officeDocument/2006/relationships/hyperlink" Target="#&#205;ndice!A1"/>
</Relationships>

</file>

<file path=xl/drawings/_rels/drawing38.xml.rels><?xml version="1.0" encoding="UTF-8"?>

<Relationships xmlns="http://schemas.openxmlformats.org/package/2006/relationships">
  <Relationship Id="rId1" Type="http://schemas.openxmlformats.org/officeDocument/2006/relationships/hyperlink" Target="#&#205;ndice!A1"/>
</Relationships>

</file>

<file path=xl/drawings/_rels/drawing39.xml.rels><?xml version="1.0" encoding="UTF-8"?>

<Relationships xmlns="http://schemas.openxmlformats.org/package/2006/relationships">
  <Relationship Id="rId1" Type="http://schemas.openxmlformats.org/officeDocument/2006/relationships/hyperlink" Target="#&#205;ndice!A1"/>
</Relationships>

</file>

<file path=xl/drawings/_rels/drawing4.xml.rels><?xml version="1.0" encoding="UTF-8"?>

<Relationships xmlns="http://schemas.openxmlformats.org/package/2006/relationships">
  <Relationship Id="rId1" Type="http://schemas.openxmlformats.org/officeDocument/2006/relationships/hyperlink" Target="#&#205;ndice!A1"/>
</Relationships>

</file>

<file path=xl/drawings/_rels/drawing40.xml.rels><?xml version="1.0" encoding="UTF-8"?>

<Relationships xmlns="http://schemas.openxmlformats.org/package/2006/relationships">
  <Relationship Id="rId1" Type="http://schemas.openxmlformats.org/officeDocument/2006/relationships/hyperlink" Target="#&#205;ndice!A1"/>
</Relationships>

</file>

<file path=xl/drawings/_rels/drawing41.xml.rels><?xml version="1.0" encoding="UTF-8"?>

<Relationships xmlns="http://schemas.openxmlformats.org/package/2006/relationships">
  <Relationship Id="rId1" Type="http://schemas.openxmlformats.org/officeDocument/2006/relationships/hyperlink" Target="#&#205;ndice!A1"/>
</Relationships>

</file>

<file path=xl/drawings/_rels/drawing42.xml.rels><?xml version="1.0" encoding="UTF-8"?>

<Relationships xmlns="http://schemas.openxmlformats.org/package/2006/relationships">
  <Relationship Id="rId1" Type="http://schemas.openxmlformats.org/officeDocument/2006/relationships/hyperlink" Target="#&#205;ndice!A1"/>
</Relationships>

</file>

<file path=xl/drawings/_rels/drawing43.xml.rels><?xml version="1.0" encoding="UTF-8"?>

<Relationships xmlns="http://schemas.openxmlformats.org/package/2006/relationships">
  <Relationship Id="rId1" Type="http://schemas.openxmlformats.org/officeDocument/2006/relationships/hyperlink" Target="#&#205;ndice!A1"/>
</Relationships>

</file>

<file path=xl/drawings/_rels/drawing44.xml.rels><?xml version="1.0" encoding="UTF-8"?>

<Relationships xmlns="http://schemas.openxmlformats.org/package/2006/relationships">
  <Relationship Id="rId1" Type="http://schemas.openxmlformats.org/officeDocument/2006/relationships/hyperlink" Target="#&#205;ndice!A1"/>
</Relationships>

</file>

<file path=xl/drawings/_rels/drawing45.xml.rels><?xml version="1.0" encoding="UTF-8"?>

<Relationships xmlns="http://schemas.openxmlformats.org/package/2006/relationships">
  <Relationship Id="rId1" Type="http://schemas.openxmlformats.org/officeDocument/2006/relationships/hyperlink" Target="#&#205;ndice!A1"/>
</Relationships>

</file>

<file path=xl/drawings/_rels/drawing46.xml.rels><?xml version="1.0" encoding="UTF-8"?>

<Relationships xmlns="http://schemas.openxmlformats.org/package/2006/relationships">
  <Relationship Id="rId1" Type="http://schemas.openxmlformats.org/officeDocument/2006/relationships/hyperlink" Target="#&#205;ndice!A1"/>
</Relationships>

</file>

<file path=xl/drawings/_rels/drawing47.xml.rels><?xml version="1.0" encoding="UTF-8"?>

<Relationships xmlns="http://schemas.openxmlformats.org/package/2006/relationships">
  <Relationship Id="rId1" Type="http://schemas.openxmlformats.org/officeDocument/2006/relationships/hyperlink" Target="#&#205;ndice!A1"/>
</Relationships>

</file>

<file path=xl/drawings/_rels/drawing48.xml.rels><?xml version="1.0" encoding="UTF-8"?>

<Relationships xmlns="http://schemas.openxmlformats.org/package/2006/relationships">
  <Relationship Id="rId1" Type="http://schemas.openxmlformats.org/officeDocument/2006/relationships/hyperlink" Target="#&#205;ndice!A1"/>
</Relationships>

</file>

<file path=xl/drawings/_rels/drawing49.xml.rels><?xml version="1.0" encoding="UTF-8"?>

<Relationships xmlns="http://schemas.openxmlformats.org/package/2006/relationships">
  <Relationship Id="rId1" Type="http://schemas.openxmlformats.org/officeDocument/2006/relationships/hyperlink" Target="#&#205;ndice!A1"/>
</Relationships>

</file>

<file path=xl/drawings/_rels/drawing5.xml.rels><?xml version="1.0" encoding="UTF-8"?>

<Relationships xmlns="http://schemas.openxmlformats.org/package/2006/relationships">
  <Relationship Id="rId1" Type="http://schemas.openxmlformats.org/officeDocument/2006/relationships/hyperlink" Target="#&#205;ndice!A1"/>
</Relationships>

</file>

<file path=xl/drawings/_rels/drawing50.xml.rels><?xml version="1.0" encoding="UTF-8"?>

<Relationships xmlns="http://schemas.openxmlformats.org/package/2006/relationships">
  <Relationship Id="rId1" Type="http://schemas.openxmlformats.org/officeDocument/2006/relationships/hyperlink" Target="#&#205;ndice!A1"/>
</Relationships>

</file>

<file path=xl/drawings/_rels/drawing51.xml.rels><?xml version="1.0" encoding="UTF-8"?>

<Relationships xmlns="http://schemas.openxmlformats.org/package/2006/relationships">
  <Relationship Id="rId1" Type="http://schemas.openxmlformats.org/officeDocument/2006/relationships/hyperlink" Target="#&#205;ndice!A1"/>
</Relationships>

</file>

<file path=xl/drawings/_rels/drawing52.xml.rels><?xml version="1.0" encoding="UTF-8"?>

<Relationships xmlns="http://schemas.openxmlformats.org/package/2006/relationships">
  <Relationship Id="rId1" Type="http://schemas.openxmlformats.org/officeDocument/2006/relationships/hyperlink" Target="#&#205;ndice!A1"/>
</Relationships>

</file>

<file path=xl/drawings/_rels/drawing53.xml.rels><?xml version="1.0" encoding="UTF-8"?>

<Relationships xmlns="http://schemas.openxmlformats.org/package/2006/relationships">
  <Relationship Id="rId1" Type="http://schemas.openxmlformats.org/officeDocument/2006/relationships/hyperlink" Target="#&#205;ndice!A1"/>
</Relationships>

</file>

<file path=xl/drawings/_rels/drawing54.xml.rels><?xml version="1.0" encoding="UTF-8"?>

<Relationships xmlns="http://schemas.openxmlformats.org/package/2006/relationships">
  <Relationship Id="rId1" Type="http://schemas.openxmlformats.org/officeDocument/2006/relationships/hyperlink" Target="#&#205;ndice!A1"/>
</Relationships>

</file>

<file path=xl/drawings/_rels/drawing55.xml.rels><?xml version="1.0" encoding="UTF-8"?>

<Relationships xmlns="http://schemas.openxmlformats.org/package/2006/relationships">
  <Relationship Id="rId1" Type="http://schemas.openxmlformats.org/officeDocument/2006/relationships/hyperlink" Target="#&#205;ndice!A1"/>
</Relationships>

</file>

<file path=xl/drawings/_rels/drawing56.xml.rels><?xml version="1.0" encoding="UTF-8"?>

<Relationships xmlns="http://schemas.openxmlformats.org/package/2006/relationships">
  <Relationship Id="rId1" Type="http://schemas.openxmlformats.org/officeDocument/2006/relationships/hyperlink" Target="#&#205;ndice!A1"/>
</Relationships>

</file>

<file path=xl/drawings/_rels/drawing57.xml.rels><?xml version="1.0" encoding="UTF-8"?>

<Relationships xmlns="http://schemas.openxmlformats.org/package/2006/relationships">
  <Relationship Id="rId1" Type="http://schemas.openxmlformats.org/officeDocument/2006/relationships/hyperlink" Target="#&#205;ndice!A1"/>
</Relationships>

</file>

<file path=xl/drawings/_rels/drawing58.xml.rels><?xml version="1.0" encoding="UTF-8"?>

<Relationships xmlns="http://schemas.openxmlformats.org/package/2006/relationships">
  <Relationship Id="rId1" Type="http://schemas.openxmlformats.org/officeDocument/2006/relationships/hyperlink" Target="#&#205;ndice!A1"/>
</Relationships>

</file>

<file path=xl/drawings/_rels/drawing59.xml.rels><?xml version="1.0" encoding="UTF-8"?>

<Relationships xmlns="http://schemas.openxmlformats.org/package/2006/relationships">
  <Relationship Id="rId1" Type="http://schemas.openxmlformats.org/officeDocument/2006/relationships/hyperlink" Target="#&#205;ndice!A1"/>
</Relationships>

</file>

<file path=xl/drawings/_rels/drawing6.xml.rels><?xml version="1.0" encoding="UTF-8"?>

<Relationships xmlns="http://schemas.openxmlformats.org/package/2006/relationships">
  <Relationship Id="rId1" Type="http://schemas.openxmlformats.org/officeDocument/2006/relationships/hyperlink" Target="#&#205;ndice!A1"/>
</Relationships>

</file>

<file path=xl/drawings/_rels/drawing60.xml.rels><?xml version="1.0" encoding="UTF-8"?>

<Relationships xmlns="http://schemas.openxmlformats.org/package/2006/relationships">
  <Relationship Id="rId1" Type="http://schemas.openxmlformats.org/officeDocument/2006/relationships/hyperlink" Target="#&#205;ndice!A1"/>
</Relationships>

</file>

<file path=xl/drawings/_rels/drawing61.xml.rels><?xml version="1.0" encoding="UTF-8"?>

<Relationships xmlns="http://schemas.openxmlformats.org/package/2006/relationships">
  <Relationship Id="rId1" Type="http://schemas.openxmlformats.org/officeDocument/2006/relationships/hyperlink" Target="#&#205;ndice!A1"/>
</Relationships>

</file>

<file path=xl/drawings/_rels/drawing62.xml.rels><?xml version="1.0" encoding="UTF-8"?>

<Relationships xmlns="http://schemas.openxmlformats.org/package/2006/relationships">
  <Relationship Id="rId1" Type="http://schemas.openxmlformats.org/officeDocument/2006/relationships/hyperlink" Target="#&#205;ndice!A1"/>
</Relationships>

</file>

<file path=xl/drawings/_rels/drawing63.xml.rels><?xml version="1.0" encoding="UTF-8"?>

<Relationships xmlns="http://schemas.openxmlformats.org/package/2006/relationships">
  <Relationship Id="rId1" Type="http://schemas.openxmlformats.org/officeDocument/2006/relationships/hyperlink" Target="#&#205;ndice!A1"/>
</Relationships>

</file>

<file path=xl/drawings/_rels/drawing64.xml.rels><?xml version="1.0" encoding="UTF-8"?>

<Relationships xmlns="http://schemas.openxmlformats.org/package/2006/relationships">
  <Relationship Id="rId1" Type="http://schemas.openxmlformats.org/officeDocument/2006/relationships/hyperlink" Target="#&#205;ndice!A1"/>
</Relationships>

</file>

<file path=xl/drawings/_rels/drawing65.xml.rels><?xml version="1.0" encoding="UTF-8"?>

<Relationships xmlns="http://schemas.openxmlformats.org/package/2006/relationships">
  <Relationship Id="rId1" Type="http://schemas.openxmlformats.org/officeDocument/2006/relationships/hyperlink" Target="#&#205;ndice!A1"/>
</Relationships>

</file>

<file path=xl/drawings/_rels/drawing66.xml.rels><?xml version="1.0" encoding="UTF-8"?>

<Relationships xmlns="http://schemas.openxmlformats.org/package/2006/relationships">
  <Relationship Id="rId1" Type="http://schemas.openxmlformats.org/officeDocument/2006/relationships/hyperlink" Target="#&#205;ndice!A1"/>
</Relationships>

</file>

<file path=xl/drawings/_rels/drawing67.xml.rels><?xml version="1.0" encoding="UTF-8"?>

<Relationships xmlns="http://schemas.openxmlformats.org/package/2006/relationships">
  <Relationship Id="rId1" Type="http://schemas.openxmlformats.org/officeDocument/2006/relationships/hyperlink" Target="#&#205;ndice!A1"/>
</Relationships>

</file>

<file path=xl/drawings/_rels/drawing68.xml.rels><?xml version="1.0" encoding="UTF-8"?>

<Relationships xmlns="http://schemas.openxmlformats.org/package/2006/relationships">
  <Relationship Id="rId1" Type="http://schemas.openxmlformats.org/officeDocument/2006/relationships/hyperlink" Target="#&#205;ndice!A1"/>
</Relationships>

</file>

<file path=xl/drawings/_rels/drawing69.xml.rels><?xml version="1.0" encoding="UTF-8"?>

<Relationships xmlns="http://schemas.openxmlformats.org/package/2006/relationships">
  <Relationship Id="rId1" Type="http://schemas.openxmlformats.org/officeDocument/2006/relationships/hyperlink" Target="#&#205;ndice!A1"/>
</Relationships>

</file>

<file path=xl/drawings/_rels/drawing7.xml.rels><?xml version="1.0" encoding="UTF-8"?>

<Relationships xmlns="http://schemas.openxmlformats.org/package/2006/relationships">
  <Relationship Id="rId1" Type="http://schemas.openxmlformats.org/officeDocument/2006/relationships/hyperlink" Target="#&#205;ndice!A1"/>
</Relationships>

</file>

<file path=xl/drawings/_rels/drawing70.xml.rels><?xml version="1.0" encoding="UTF-8"?>

<Relationships xmlns="http://schemas.openxmlformats.org/package/2006/relationships">
  <Relationship Id="rId1" Type="http://schemas.openxmlformats.org/officeDocument/2006/relationships/hyperlink" Target="#&#205;ndice!A1"/>
</Relationships>

</file>

<file path=xl/drawings/_rels/drawing71.xml.rels><?xml version="1.0" encoding="UTF-8"?>

<Relationships xmlns="http://schemas.openxmlformats.org/package/2006/relationships">
  <Relationship Id="rId1" Type="http://schemas.openxmlformats.org/officeDocument/2006/relationships/hyperlink" Target="#&#205;ndice!A1"/>
</Relationships>

</file>

<file path=xl/drawings/_rels/drawing72.xml.rels><?xml version="1.0" encoding="UTF-8"?>

<Relationships xmlns="http://schemas.openxmlformats.org/package/2006/relationships">
  <Relationship Id="rId1" Type="http://schemas.openxmlformats.org/officeDocument/2006/relationships/hyperlink" Target="#&#205;ndice!A1"/>
</Relationships>

</file>

<file path=xl/drawings/_rels/drawing73.xml.rels><?xml version="1.0" encoding="UTF-8"?>

<Relationships xmlns="http://schemas.openxmlformats.org/package/2006/relationships">
  <Relationship Id="rId1" Type="http://schemas.openxmlformats.org/officeDocument/2006/relationships/hyperlink" Target="#&#205;ndice!A1"/>
</Relationships>

</file>

<file path=xl/drawings/_rels/drawing74.xml.rels><?xml version="1.0" encoding="UTF-8"?>

<Relationships xmlns="http://schemas.openxmlformats.org/package/2006/relationships">
  <Relationship Id="rId1" Type="http://schemas.openxmlformats.org/officeDocument/2006/relationships/hyperlink" Target="#&#205;ndice!A1"/>
</Relationships>

</file>

<file path=xl/drawings/_rels/drawing75.xml.rels><?xml version="1.0" encoding="UTF-8"?>

<Relationships xmlns="http://schemas.openxmlformats.org/package/2006/relationships">
  <Relationship Id="rId1" Type="http://schemas.openxmlformats.org/officeDocument/2006/relationships/hyperlink" Target="#&#205;ndice!A1"/>
</Relationships>

</file>

<file path=xl/drawings/_rels/drawing76.xml.rels><?xml version="1.0" encoding="UTF-8"?>

<Relationships xmlns="http://schemas.openxmlformats.org/package/2006/relationships">
  <Relationship Id="rId1" Type="http://schemas.openxmlformats.org/officeDocument/2006/relationships/hyperlink" Target="#&#205;ndice!A1"/>
</Relationships>

</file>

<file path=xl/drawings/_rels/drawing77.xml.rels><?xml version="1.0" encoding="UTF-8"?>

<Relationships xmlns="http://schemas.openxmlformats.org/package/2006/relationships">
  <Relationship Id="rId1" Type="http://schemas.openxmlformats.org/officeDocument/2006/relationships/hyperlink" Target="#&#205;ndice!A1"/>
</Relationships>

</file>

<file path=xl/drawings/_rels/drawing78.xml.rels><?xml version="1.0" encoding="UTF-8"?>

<Relationships xmlns="http://schemas.openxmlformats.org/package/2006/relationships">
  <Relationship Id="rId1" Type="http://schemas.openxmlformats.org/officeDocument/2006/relationships/hyperlink" Target="#&#205;ndice!A1"/>
</Relationships>

</file>

<file path=xl/drawings/_rels/drawing79.xml.rels><?xml version="1.0" encoding="UTF-8"?>

<Relationships xmlns="http://schemas.openxmlformats.org/package/2006/relationships">
  <Relationship Id="rId1" Type="http://schemas.openxmlformats.org/officeDocument/2006/relationships/hyperlink" Target="#&#205;ndice!A1"/>
</Relationships>

</file>

<file path=xl/drawings/_rels/drawing8.xml.rels><?xml version="1.0" encoding="UTF-8"?>

<Relationships xmlns="http://schemas.openxmlformats.org/package/2006/relationships">
  <Relationship Id="rId1" Type="http://schemas.openxmlformats.org/officeDocument/2006/relationships/hyperlink" Target="#&#205;ndice!A1"/>
</Relationships>

</file>

<file path=xl/drawings/_rels/drawing80.xml.rels><?xml version="1.0" encoding="UTF-8"?>

<Relationships xmlns="http://schemas.openxmlformats.org/package/2006/relationships">
  <Relationship Id="rId1" Type="http://schemas.openxmlformats.org/officeDocument/2006/relationships/hyperlink" Target="#&#205;ndice!A1"/>
</Relationships>

</file>

<file path=xl/drawings/_rels/drawing81.xml.rels><?xml version="1.0" encoding="UTF-8"?>

<Relationships xmlns="http://schemas.openxmlformats.org/package/2006/relationships">
  <Relationship Id="rId1" Type="http://schemas.openxmlformats.org/officeDocument/2006/relationships/hyperlink" Target="#&#205;ndice!A1"/>
</Relationships>

</file>

<file path=xl/drawings/_rels/drawing82.xml.rels><?xml version="1.0" encoding="UTF-8"?>

<Relationships xmlns="http://schemas.openxmlformats.org/package/2006/relationships">
  <Relationship Id="rId1" Type="http://schemas.openxmlformats.org/officeDocument/2006/relationships/hyperlink" Target="#&#205;ndice!A1"/>
</Relationships>

</file>

<file path=xl/drawings/_rels/drawing83.xml.rels><?xml version="1.0" encoding="UTF-8"?>

<Relationships xmlns="http://schemas.openxmlformats.org/package/2006/relationships">
  <Relationship Id="rId1" Type="http://schemas.openxmlformats.org/officeDocument/2006/relationships/hyperlink" Target="#&#205;ndice!A1"/>
</Relationships>

</file>

<file path=xl/drawings/_rels/drawing84.xml.rels><?xml version="1.0" encoding="UTF-8"?>

<Relationships xmlns="http://schemas.openxmlformats.org/package/2006/relationships">
  <Relationship Id="rId1" Type="http://schemas.openxmlformats.org/officeDocument/2006/relationships/hyperlink" Target="#&#205;ndice!A1"/>
</Relationships>

</file>

<file path=xl/drawings/_rels/drawing85.xml.rels><?xml version="1.0" encoding="UTF-8"?>

<Relationships xmlns="http://schemas.openxmlformats.org/package/2006/relationships">
  <Relationship Id="rId1" Type="http://schemas.openxmlformats.org/officeDocument/2006/relationships/hyperlink" Target="#&#205;ndice!A1"/>
</Relationships>

</file>

<file path=xl/drawings/_rels/drawing86.xml.rels><?xml version="1.0" encoding="UTF-8"?>

<Relationships xmlns="http://schemas.openxmlformats.org/package/2006/relationships">
  <Relationship Id="rId1" Type="http://schemas.openxmlformats.org/officeDocument/2006/relationships/hyperlink" Target="#&#205;ndice!A1"/>
</Relationships>

</file>

<file path=xl/drawings/_rels/drawing87.xml.rels><?xml version="1.0" encoding="UTF-8"?>

<Relationships xmlns="http://schemas.openxmlformats.org/package/2006/relationships">
  <Relationship Id="rId1" Type="http://schemas.openxmlformats.org/officeDocument/2006/relationships/hyperlink" Target="#&#205;ndice!A1"/>
</Relationships>

</file>

<file path=xl/drawings/_rels/drawing88.xml.rels><?xml version="1.0" encoding="UTF-8"?>

<Relationships xmlns="http://schemas.openxmlformats.org/package/2006/relationships">
  <Relationship Id="rId1" Type="http://schemas.openxmlformats.org/officeDocument/2006/relationships/hyperlink" Target="#&#205;ndice!A1"/>
</Relationships>

</file>

<file path=xl/drawings/_rels/drawing89.xml.rels><?xml version="1.0" encoding="UTF-8"?>

<Relationships xmlns="http://schemas.openxmlformats.org/package/2006/relationships">
  <Relationship Id="rId1" Type="http://schemas.openxmlformats.org/officeDocument/2006/relationships/hyperlink" Target="#&#205;ndice!A1"/>
</Relationships>

</file>

<file path=xl/drawings/_rels/drawing9.xml.rels><?xml version="1.0" encoding="UTF-8"?>

<Relationships xmlns="http://schemas.openxmlformats.org/package/2006/relationships">
  <Relationship Id="rId1" Type="http://schemas.openxmlformats.org/officeDocument/2006/relationships/hyperlink" Target="#&#205;ndice!A1"/>
</Relationships>

</file>

<file path=xl/drawings/_rels/drawing90.xml.rels><?xml version="1.0" encoding="UTF-8"?>

<Relationships xmlns="http://schemas.openxmlformats.org/package/2006/relationships">
  <Relationship Id="rId1" Type="http://schemas.openxmlformats.org/officeDocument/2006/relationships/hyperlink" Target="#&#205;ndice!A1"/>
</Relationships>

</file>

<file path=xl/drawings/_rels/drawing91.xml.rels><?xml version="1.0" encoding="UTF-8"?>

<Relationships xmlns="http://schemas.openxmlformats.org/package/2006/relationships">
  <Relationship Id="rId1" Type="http://schemas.openxmlformats.org/officeDocument/2006/relationships/hyperlink" Target="#&#205;ndice!A1"/>
</Relationships>

</file>

<file path=xl/drawings/_rels/drawing92.xml.rels><?xml version="1.0" encoding="UTF-8"?>

<Relationships xmlns="http://schemas.openxmlformats.org/package/2006/relationships">
  <Relationship Id="rId1" Type="http://schemas.openxmlformats.org/officeDocument/2006/relationships/hyperlink" Target="#&#205;ndice!A1"/>
</Relationships>

</file>

<file path=xl/drawings/_rels/drawing93.xml.rels><?xml version="1.0" encoding="UTF-8"?>

<Relationships xmlns="http://schemas.openxmlformats.org/package/2006/relationships">
  <Relationship Id="rId1" Type="http://schemas.openxmlformats.org/officeDocument/2006/relationships/hyperlink" Target="#&#205;ndice!A1"/>
</Relationships>

</file>

<file path=xl/drawings/_rels/drawing94.xml.rels><?xml version="1.0" encoding="UTF-8"?>

<Relationships xmlns="http://schemas.openxmlformats.org/package/2006/relationships">
  <Relationship Id="rId1" Type="http://schemas.openxmlformats.org/officeDocument/2006/relationships/hyperlink" Target="#&#205;ndice!A1"/>
</Relationships>

</file>

<file path=xl/drawings/_rels/drawing95.xml.rels><?xml version="1.0" encoding="UTF-8"?>

<Relationships xmlns="http://schemas.openxmlformats.org/package/2006/relationships">
  <Relationship Id="rId1" Type="http://schemas.openxmlformats.org/officeDocument/2006/relationships/hyperlink" Target="#&#205;ndice!A1"/>
</Relationships>

</file>

<file path=xl/drawings/_rels/drawing96.xml.rels><?xml version="1.0" encoding="UTF-8"?>

<Relationships xmlns="http://schemas.openxmlformats.org/package/2006/relationships">
  <Relationship Id="rId1" Type="http://schemas.openxmlformats.org/officeDocument/2006/relationships/hyperlink" Target="#&#205;ndice!A1"/>
</Relationships>

</file>

<file path=xl/drawings/_rels/drawing97.xml.rels><?xml version="1.0" encoding="UTF-8"?>

<Relationships xmlns="http://schemas.openxmlformats.org/package/2006/relationships">
  <Relationship Id="rId1" Type="http://schemas.openxmlformats.org/officeDocument/2006/relationships/hyperlink" Target="#&#205;ndice!A1"/>
</Relationships>

</file>

<file path=xl/drawings/_rels/drawing98.xml.rels><?xml version="1.0" encoding="UTF-8"?>

<Relationships xmlns="http://schemas.openxmlformats.org/package/2006/relationships">
  <Relationship Id="rId1" Type="http://schemas.openxmlformats.org/officeDocument/2006/relationships/hyperlink" Target="#&#205;ndice!A1"/>
</Relationships>

</file>

<file path=xl/drawings/_rels/drawing99.xml.rels><?xml version="1.0" encoding="UTF-8"?>

<Relationships xmlns="http://schemas.openxmlformats.org/package/2006/relationships">
  <Relationship Id="rId1"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11188209</xdr:colOff>
      <xdr:row>0</xdr:row>
      <xdr:rowOff>452438</xdr:rowOff>
    </xdr:to>
    <xdr:grpSp>
      <xdr:nvGrpSpPr>
        <xdr:cNvPr id="9" name="Grupo 8">
          <a:extLst>
            <a:ext uri="{FF2B5EF4-FFF2-40B4-BE49-F238E27FC236}">
              <a16:creationId xmlns:a16="http://schemas.microsoft.com/office/drawing/2014/main" xmlns="" id="{3FCADE3D-CBE6-4439-B689-0D6237ABBB52}"/>
            </a:ext>
          </a:extLst>
        </xdr:cNvPr>
        <xdr:cNvGrpSpPr/>
      </xdr:nvGrpSpPr>
      <xdr:grpSpPr>
        <a:xfrm>
          <a:off x="0" y="0"/>
          <a:ext cx="12211466" cy="452438"/>
          <a:chOff x="83343" y="583407"/>
          <a:chExt cx="12188334" cy="452438"/>
        </a:xfrm>
      </xdr:grpSpPr>
      <xdr:pic>
        <xdr:nvPicPr>
          <xdr:cNvPr id="10" name="Picture 4">
            <a:extLst>
              <a:ext uri="{FF2B5EF4-FFF2-40B4-BE49-F238E27FC236}">
                <a16:creationId xmlns:a16="http://schemas.microsoft.com/office/drawing/2014/main" xmlns="" id="{1F2D05F7-FAA6-49B3-B9A8-AC22BC3318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14848" y="611686"/>
            <a:ext cx="1956829" cy="366758"/>
          </a:xfrm>
          <a:prstGeom prst="rect">
            <a:avLst/>
          </a:prstGeom>
        </xdr:spPr>
      </xdr:pic>
      <xdr:grpSp>
        <xdr:nvGrpSpPr>
          <xdr:cNvPr id="11" name="Grupo 10">
            <a:extLst>
              <a:ext uri="{FF2B5EF4-FFF2-40B4-BE49-F238E27FC236}">
                <a16:creationId xmlns:a16="http://schemas.microsoft.com/office/drawing/2014/main" xmlns="" id="{FCD66CB4-BE2B-44C7-8635-D76EA26CEB29}"/>
              </a:ext>
            </a:extLst>
          </xdr:cNvPr>
          <xdr:cNvGrpSpPr/>
        </xdr:nvGrpSpPr>
        <xdr:grpSpPr>
          <a:xfrm>
            <a:off x="83343" y="583407"/>
            <a:ext cx="2500314" cy="452438"/>
            <a:chOff x="3452812" y="750094"/>
            <a:chExt cx="2500314" cy="452438"/>
          </a:xfrm>
        </xdr:grpSpPr>
        <xdr:sp macro="" textlink="">
          <xdr:nvSpPr>
            <xdr:cNvPr id="12" name="CuadroTexto 11">
              <a:extLst>
                <a:ext uri="{FF2B5EF4-FFF2-40B4-BE49-F238E27FC236}">
                  <a16:creationId xmlns:a16="http://schemas.microsoft.com/office/drawing/2014/main" xmlns="" id="{842AA13A-DCED-45A0-9364-032556A015BF}"/>
                </a:ext>
              </a:extLst>
            </xdr:cNvPr>
            <xdr:cNvSpPr txBox="1"/>
          </xdr:nvSpPr>
          <xdr:spPr>
            <a:xfrm>
              <a:off x="3845719" y="750094"/>
              <a:ext cx="821531" cy="404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rgbClr val="009AD8"/>
                  </a:solidFill>
                  <a:latin typeface="Calibri" panose="020F0502020204030204" pitchFamily="34" charset="0"/>
                </a:rPr>
                <a:t>2020</a:t>
              </a:r>
            </a:p>
          </xdr:txBody>
        </xdr:sp>
        <xdr:cxnSp macro="">
          <xdr:nvCxnSpPr>
            <xdr:cNvPr id="13" name="Conector recto 12">
              <a:extLst>
                <a:ext uri="{FF2B5EF4-FFF2-40B4-BE49-F238E27FC236}">
                  <a16:creationId xmlns:a16="http://schemas.microsoft.com/office/drawing/2014/main" xmlns="" id="{15FD5469-CE96-433E-8581-9D8942D78371}"/>
                </a:ext>
              </a:extLst>
            </xdr:cNvPr>
            <xdr:cNvCxnSpPr/>
          </xdr:nvCxnSpPr>
          <xdr:spPr>
            <a:xfrm flipH="1">
              <a:off x="4619625" y="881062"/>
              <a:ext cx="0" cy="216000"/>
            </a:xfrm>
            <a:prstGeom prst="line">
              <a:avLst/>
            </a:prstGeom>
            <a:ln w="19050">
              <a:solidFill>
                <a:srgbClr val="009AD8"/>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14" name="CuadroTexto 13">
              <a:extLst>
                <a:ext uri="{FF2B5EF4-FFF2-40B4-BE49-F238E27FC236}">
                  <a16:creationId xmlns:a16="http://schemas.microsoft.com/office/drawing/2014/main" xmlns="" id="{304D505B-01A9-4AE4-B3D9-43293BE9B434}"/>
                </a:ext>
              </a:extLst>
            </xdr:cNvPr>
            <xdr:cNvSpPr txBox="1"/>
          </xdr:nvSpPr>
          <xdr:spPr>
            <a:xfrm>
              <a:off x="4619626" y="797719"/>
              <a:ext cx="1333500"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rgbClr val="009AD8"/>
                  </a:solidFill>
                </a:rPr>
                <a:t>Información</a:t>
              </a:r>
              <a:r>
                <a:rPr lang="es-ES" sz="900" baseline="0">
                  <a:solidFill>
                    <a:srgbClr val="009AD8"/>
                  </a:solidFill>
                </a:rPr>
                <a:t> con Relevancia Prudencial</a:t>
              </a:r>
              <a:endParaRPr lang="es-ES" sz="900">
                <a:solidFill>
                  <a:srgbClr val="009AD8"/>
                </a:solidFill>
              </a:endParaRPr>
            </a:p>
          </xdr:txBody>
        </xdr:sp>
        <xdr:sp macro="" textlink="">
          <xdr:nvSpPr>
            <xdr:cNvPr id="15" name="Rectángulo 14">
              <a:extLst>
                <a:ext uri="{FF2B5EF4-FFF2-40B4-BE49-F238E27FC236}">
                  <a16:creationId xmlns:a16="http://schemas.microsoft.com/office/drawing/2014/main" xmlns="" id="{86470E9F-1CFD-4B48-9735-645CDBB0907E}"/>
                </a:ext>
              </a:extLst>
            </xdr:cNvPr>
            <xdr:cNvSpPr/>
          </xdr:nvSpPr>
          <xdr:spPr>
            <a:xfrm>
              <a:off x="3452812" y="916781"/>
              <a:ext cx="381000" cy="154781"/>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202828E-CEB6-4B86-8348-83339D9BD68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05B2367-E926-4AB4-B23B-579C7D3AB50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47625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D5B3593-9F91-4132-B887-F09C62FAACE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D0D88573-010D-4BB9-9355-4E959547086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7E3417A1-9822-4157-8600-A20E86B5F106}"/>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0C38C0D-E997-41A1-859F-B5880B2C366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5566F1F-F0DC-4535-AD4F-45E9349C9ECF}"/>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7669C62E-69E5-4158-857B-D9555A303D60}"/>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19050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BAD41E2-1781-4DED-BA7B-2AA5F7FC400D}"/>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AF78573-A934-43D3-8D23-2258924B33C4}"/>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0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64D8464-0A85-4021-A146-5B85B9F4C246}"/>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70E35184-F3DE-435F-96BF-4D843E6E3C29}"/>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1DBBCC6-EFC8-44E1-BDA0-8E436FBF1733}"/>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19050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DD69B73-1722-4919-BFB3-6A53027EFD8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D25877A-2912-4D9D-BB9F-938A42301638}"/>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287CA79-F6D2-44F5-A2CB-CA973AEA8E7A}"/>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BC7C720-2DDA-4BEC-B4EC-A843F5E007C3}"/>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2BDE307-7F47-443E-AB1A-077124AB6E30}"/>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8D07A93-BFC3-4E96-8508-C80CC1E13269}"/>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827F192-A424-4E21-82DB-AB42A1F62FF2}"/>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19050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67290BE-6C30-475F-A3D9-905CD457DB2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D88C4A0-AF09-48B3-90AC-5E6A9AFAC51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9EFF1E2E-A065-4D01-BAAB-83D51729369F}"/>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19CB73C-CC91-4B00-977B-96F4DBA58C1E}"/>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28575</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707A631-7346-4096-ACD9-A30B17A7DC44}"/>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02C1B94-BA4D-40B4-A8F5-409BE9A7F1B0}"/>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C6AC93C-F96E-4CC8-88E0-0E371642AC98}"/>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C592845-FDBD-41B0-BC3C-3B6DE58B85E1}"/>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28575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52BA016-EE1B-4E72-861B-45ABE3D42EE2}"/>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32C39D8-EE26-48E3-A460-5C0EC16D0B9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40584CA-CA88-4276-AC1A-26A794BD74E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5631FA4-ECAC-400D-94F3-4722F905061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95BF8E97-6A67-4FD5-A2B2-EDFE92E1F8AD}"/>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C6290D6-20AC-48BA-8559-118958596A2A}"/>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0" cy="207245"/>
    <xdr:pic>
      <xdr:nvPicPr>
        <xdr:cNvPr id="2" name="Picture 2">
          <a:hlinkClick xmlns:r="http://schemas.openxmlformats.org/officeDocument/2006/relationships" r:id="rId1"/>
          <a:extLst>
            <a:ext uri="{FF2B5EF4-FFF2-40B4-BE49-F238E27FC236}">
              <a16:creationId xmlns:a16="http://schemas.microsoft.com/office/drawing/2014/main" xmlns="" id="{E12FF897-A501-4EE7-A48F-06F46A57D2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0" cy="207245"/>
        </a:xfrm>
        <a:prstGeom prst="rect">
          <a:avLst/>
        </a:prstGeom>
      </xdr:spPr>
    </xdr:pic>
    <xdr:clientData/>
  </xdr:oneCellAnchor>
  <xdr:twoCellAnchor>
    <xdr:from>
      <xdr:col>0</xdr:col>
      <xdr:colOff>0</xdr:colOff>
      <xdr:row>0</xdr:row>
      <xdr:rowOff>0</xdr:rowOff>
    </xdr:from>
    <xdr:to>
      <xdr:col>0</xdr:col>
      <xdr:colOff>514350</xdr:colOff>
      <xdr:row>0</xdr:row>
      <xdr:rowOff>200025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xmlns="" id="{095701B3-F47E-44A1-963C-863F51FC309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0" cy="207245"/>
    <xdr:pic>
      <xdr:nvPicPr>
        <xdr:cNvPr id="2" name="Picture 2">
          <a:hlinkClick xmlns:r="http://schemas.openxmlformats.org/officeDocument/2006/relationships" r:id="rId1"/>
          <a:extLst>
            <a:ext uri="{FF2B5EF4-FFF2-40B4-BE49-F238E27FC236}">
              <a16:creationId xmlns:a16="http://schemas.microsoft.com/office/drawing/2014/main" xmlns="" id="{1DBF4D5D-07D8-41B8-B871-447D948C6B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0" cy="207245"/>
        </a:xfrm>
        <a:prstGeom prst="rect">
          <a:avLst/>
        </a:prstGeom>
      </xdr:spPr>
    </xdr:pic>
    <xdr:clientData/>
  </xdr:oneCellAnchor>
  <xdr:twoCellAnchor>
    <xdr:from>
      <xdr:col>0</xdr:col>
      <xdr:colOff>0</xdr:colOff>
      <xdr:row>0</xdr:row>
      <xdr:rowOff>0</xdr:rowOff>
    </xdr:from>
    <xdr:to>
      <xdr:col>0</xdr:col>
      <xdr:colOff>514350</xdr:colOff>
      <xdr:row>0</xdr:row>
      <xdr:rowOff>200025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xmlns="" id="{C7979F8D-FC26-44EC-AC6B-B78E2C0C1618}"/>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FA2A6C1-2352-4306-948E-AC7307AB56E9}"/>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E3E957A-69F1-42FA-A67E-72076F31D0ED}"/>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53F935D-7773-4FF5-9646-19422B54034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7C934C4-6CDA-4B33-810C-06ADE00D3CE0}"/>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78AE22A-E2FC-46F6-8716-19AE45907344}"/>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AC97E0E-7186-4B75-B807-49E32AC485B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96DD4B6-707D-446B-A8ED-C2E856D4267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AB1D37C-BAF4-450F-A23D-4DBE57423314}"/>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F75526A-570C-4DB2-A9FD-984FCA82400A}"/>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7CCB083C-EA35-4CFB-93A3-48BB6D180A6F}"/>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5E41F9D5-7449-46B3-BD17-0EA1A823D0D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1ED3D5E-F1D8-4283-AFF4-E7D3A80B16A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C676925-C7A1-4A10-9F7B-57B2D65525E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895390E-9C68-4548-B338-1A2C616B96A9}"/>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60ABFC1-5191-4B37-88E0-305160540E9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55CB235-061D-4E1C-9918-40AAD785A44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139F81D-9744-4B56-BF3E-A09DDA5E5C56}"/>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58D9947-C2DB-4510-BDEF-95023AD44084}"/>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399A8D2-9590-48E9-8328-A6031AD71E0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BE7A5B3-7740-41C5-B673-E68BD0D656E3}"/>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510DC0F0-6DAA-4AED-96F5-B77FDF3BD31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79116039-46AC-498B-AAB7-A24A51A5E0DD}"/>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764DCC19-8B4F-4C16-9E1B-2393048904ED}"/>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47625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9E388459-CF57-4179-B4D2-11D6B9E7FCCD}"/>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4EADA99-DF56-481C-BD0B-57530C73C4BA}"/>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633C157-9705-4F79-9971-9E9D0F468B3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CCCBF71-7DC7-403F-88B2-84AF5E73C6A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E229193-51FA-41BE-834A-5DD412C4B7C3}"/>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91F5C4B-4FF6-4996-B463-C230F310C80E}"/>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7A779B73-34FE-495B-A57F-A85DDF4D7BA0}"/>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33CBD067-AF17-4DF4-836F-0BA1B797EB0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3BC4D28E-FBC8-4684-88C4-32F8AAB9D081}"/>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1</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309D4E9-B53F-4860-9657-1F8243D00E1D}"/>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144556</xdr:colOff>
      <xdr:row>1</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7A35002-442C-4FA3-888C-B1B07FD40C16}"/>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C3BCA21-4A8A-4AAE-B424-1DD8211649C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3495FAB-291C-4C21-A2D5-93F05F200048}"/>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5C598B5-47EF-4557-85BE-6EC184BB5761}"/>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799559D-93F4-41BA-B60F-1EDE0FC9722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28575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DA7FB652-1179-4890-9A84-5ABC8EC98F3D}"/>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2756799-A79A-491B-AFC0-30A8754F5900}"/>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57150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DFBF683A-224C-4E68-A034-BD764A0435C4}"/>
            </a:ext>
          </a:extLst>
        </xdr:cNvPr>
        <xdr:cNvSpPr/>
      </xdr:nvSpPr>
      <xdr:spPr>
        <a:xfrm>
          <a:off x="0" y="0"/>
          <a:ext cx="514350" cy="21907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589C9594-55D2-46E1-AEC1-EBB2451E698F}"/>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47625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5DC3BD01-86D2-4776-96D8-CD91A773A676}"/>
            </a:ext>
          </a:extLst>
        </xdr:cNvPr>
        <xdr:cNvSpPr/>
      </xdr:nvSpPr>
      <xdr:spPr>
        <a:xfrm>
          <a:off x="0" y="0"/>
          <a:ext cx="514350" cy="20955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C579EF2-CD49-4332-85DD-49E198A3DD96}"/>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28575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DEE96295-4DEC-48BE-870E-7B10976CA02B}"/>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5EDF22B-A871-427B-9E79-D1849EA29BDC}"/>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9B610B1-A5E2-4570-A832-658573CA9AF9}"/>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B6206D6B-2037-4E8B-A46C-366A65B53160}"/>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325AEB3-B7CE-47EB-8F52-0475D7B119BE}"/>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25D21DB9-311B-4FF3-B25D-7EEC36C3F477}"/>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7D981C2-4319-4955-9294-8EFA8496862D}"/>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26E190A-76C1-4ACF-BC49-DD6C1E60ECAE}"/>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223896F-99F3-4BBD-AC19-D0A27E63C08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5DB043F-6731-4F71-8C58-37A1771636D3}"/>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9F44138D-CC00-483E-B1FC-97999A9EB5A8}"/>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291F1A0C-DF38-426B-B60E-666DFEB5B2E9}"/>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F4E9410-18B2-483B-8E30-499155E3BD12}"/>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28575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1B13DE8-D1BC-4C33-83C0-D1A8D61F8E41}"/>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24B0297A-717A-4EA9-B574-76D3E2560F8A}"/>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47DE125-67DC-4B3C-8F90-45226EA12DF6}"/>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09F2665-6214-49DD-BD1A-83892912237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5B229A7-C1C3-4AE6-8EA2-461EFE875B02}"/>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A1512C3-46BE-417F-9A1D-7D82911CDDB7}"/>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0FD52D5-FC5D-45D8-965C-437C8FC26193}"/>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EE9F67F-5175-4179-9F5C-C753DBE1A8D4}"/>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C697D3C-C886-4047-8E81-1DE27B9EE09B}"/>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F0A8CCC-C3F5-40B9-AC49-63E8C23B9A4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319AD178-1F2A-458D-8FB8-0F8089E52DB2}"/>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4BF4546-10CA-4AC3-9837-5CFE5E5B37F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FFDE80A-0B97-4604-AA12-ABE5419F3822}"/>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07C64CF-37D6-4A5D-940D-90FCEB5BA02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CE07E88A-FA8B-44E8-A3D5-BEFABB2922FC}"/>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DF92DC8-C1BD-4C81-A71C-4A42BA94A766}"/>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200025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F8CD663-B8C5-4B6F-885F-1B2C3040DAD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DEEE1DC-C63E-42A7-9298-E0181F393375}"/>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E80E594-C96B-49C4-8168-563C000877E8}"/>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263B1D68-34CC-43E9-9169-EB1FC785849D}"/>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ABE2CED9-A236-4481-BE3B-D6781D231B73}"/>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152056CB-18A3-4E12-910B-65C9C6F87123}"/>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23C26562-F38B-4FF8-9E9F-36A3E7DE3952}"/>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DEF0B836-ED30-49B6-BE4A-E466326C728F}"/>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1</xdr:row>
      <xdr:rowOff>28575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4F3F6BCC-4315-4EAE-94F2-C97ABDA0EF63}"/>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0</xdr:row>
      <xdr:rowOff>190500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55E9C435-9552-4C58-87B2-A43A410B9EA8}"/>
            </a:ext>
          </a:extLst>
        </xdr:cNvPr>
        <xdr:cNvSpPr/>
      </xdr:nvSpPr>
      <xdr:spPr>
        <a:xfrm>
          <a:off x="0" y="0"/>
          <a:ext cx="514350" cy="190500"/>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47625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5B6BCA3B-6B6C-49CB-842E-A692924CFD6F}"/>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drawings/drawing9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514350</xdr:colOff>
      <xdr:row>2</xdr:row>
      <xdr:rowOff>38100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F2D31DE0-31DB-4A16-8D44-A92EA98B9621}"/>
            </a:ext>
          </a:extLst>
        </xdr:cNvPr>
        <xdr:cNvSpPr/>
      </xdr:nvSpPr>
      <xdr:spPr>
        <a:xfrm>
          <a:off x="0" y="0"/>
          <a:ext cx="514350" cy="200025"/>
        </a:xfrm>
        <a:prstGeom prst="rect">
          <a:avLst/>
        </a:prstGeom>
        <a:solidFill>
          <a:srgbClr val="009AD8"/>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900"/>
            <a:t>ÍNDICE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00.xml.rels><?xml version="1.0" encoding="UTF-8"?>

<Relationships xmlns="http://schemas.openxmlformats.org/package/2006/relationships">
  <Relationship Id="rId1" Type="http://schemas.openxmlformats.org/officeDocument/2006/relationships/printerSettings" Target="../printerSettings/printerSettings100.bin"/>
  <Relationship Id="rId2" Type="http://schemas.openxmlformats.org/officeDocument/2006/relationships/drawing" Target="../drawings/drawing100.xml"/>
</Relationships>

</file>

<file path=xl/worksheets/_rels/sheet101.xml.rels><?xml version="1.0" encoding="UTF-8"?>

<Relationships xmlns="http://schemas.openxmlformats.org/package/2006/relationships">
  <Relationship Id="rId1" Type="http://schemas.openxmlformats.org/officeDocument/2006/relationships/printerSettings" Target="../printerSettings/printerSettings101.bin"/>
  <Relationship Id="rId2" Type="http://schemas.openxmlformats.org/officeDocument/2006/relationships/drawing" Target="../drawings/drawing101.xml"/>
</Relationships>

</file>

<file path=xl/worksheets/_rels/sheet102.xml.rels><?xml version="1.0" encoding="UTF-8"?>

<Relationships xmlns="http://schemas.openxmlformats.org/package/2006/relationships">
  <Relationship Id="rId1" Type="http://schemas.openxmlformats.org/officeDocument/2006/relationships/printerSettings" Target="../printerSettings/printerSettings102.bin"/>
  <Relationship Id="rId2" Type="http://schemas.openxmlformats.org/officeDocument/2006/relationships/drawing" Target="../drawings/drawing102.xml"/>
</Relationships>

</file>

<file path=xl/worksheets/_rels/sheet103.xml.rels><?xml version="1.0" encoding="UTF-8"?>

<Relationships xmlns="http://schemas.openxmlformats.org/package/2006/relationships">
  <Relationship Id="rId1" Type="http://schemas.openxmlformats.org/officeDocument/2006/relationships/printerSettings" Target="../printerSettings/printerSettings103.bin"/>
  <Relationship Id="rId2" Type="http://schemas.openxmlformats.org/officeDocument/2006/relationships/drawing" Target="../drawings/drawing103.xml"/>
</Relationships>

</file>

<file path=xl/worksheets/_rels/sheet104.xml.rels><?xml version="1.0" encoding="UTF-8"?>

<Relationships xmlns="http://schemas.openxmlformats.org/package/2006/relationships">
  <Relationship Id="rId1" Type="http://schemas.openxmlformats.org/officeDocument/2006/relationships/printerSettings" Target="../printerSettings/printerSettings104.bin"/>
  <Relationship Id="rId2" Type="http://schemas.openxmlformats.org/officeDocument/2006/relationships/drawing" Target="../drawings/drawing104.xml"/>
</Relationships>

</file>

<file path=xl/worksheets/_rels/sheet105.xml.rels><?xml version="1.0" encoding="UTF-8"?>

<Relationships xmlns="http://schemas.openxmlformats.org/package/2006/relationships">
  <Relationship Id="rId1" Type="http://schemas.openxmlformats.org/officeDocument/2006/relationships/printerSettings" Target="../printerSettings/printerSettings105.bin"/>
  <Relationship Id="rId2" Type="http://schemas.openxmlformats.org/officeDocument/2006/relationships/drawing" Target="../drawings/drawing105.xml"/>
</Relationships>

</file>

<file path=xl/worksheets/_rels/sheet106.xml.rels><?xml version="1.0" encoding="UTF-8"?>

<Relationships xmlns="http://schemas.openxmlformats.org/package/2006/relationships">
  <Relationship Id="rId1" Type="http://schemas.openxmlformats.org/officeDocument/2006/relationships/printerSettings" Target="../printerSettings/printerSettings106.bin"/>
  <Relationship Id="rId2" Type="http://schemas.openxmlformats.org/officeDocument/2006/relationships/drawing" Target="../drawings/drawing106.xml"/>
</Relationships>

</file>

<file path=xl/worksheets/_rels/sheet107.xml.rels><?xml version="1.0" encoding="UTF-8"?>

<Relationships xmlns="http://schemas.openxmlformats.org/package/2006/relationships">
  <Relationship Id="rId1" Type="http://schemas.openxmlformats.org/officeDocument/2006/relationships/printerSettings" Target="../printerSettings/printerSettings107.bin"/>
  <Relationship Id="rId2" Type="http://schemas.openxmlformats.org/officeDocument/2006/relationships/drawing" Target="../drawings/drawing107.xml"/>
</Relationships>

</file>

<file path=xl/worksheets/_rels/sheet108.xml.rels><?xml version="1.0" encoding="UTF-8"?>

<Relationships xmlns="http://schemas.openxmlformats.org/package/2006/relationships">
  <Relationship Id="rId1" Type="http://schemas.openxmlformats.org/officeDocument/2006/relationships/printerSettings" Target="../printerSettings/printerSettings108.bin"/>
  <Relationship Id="rId2" Type="http://schemas.openxmlformats.org/officeDocument/2006/relationships/drawing" Target="../drawings/drawing108.xml"/>
</Relationships>

</file>

<file path=xl/worksheets/_rels/sheet109.xml.rels><?xml version="1.0" encoding="UTF-8"?>

<Relationships xmlns="http://schemas.openxmlformats.org/package/2006/relationships">
  <Relationship Id="rId1" Type="http://schemas.openxmlformats.org/officeDocument/2006/relationships/printerSettings" Target="../printerSettings/printerSettings109.bin"/>
  <Relationship Id="rId2" Type="http://schemas.openxmlformats.org/officeDocument/2006/relationships/drawing" Target="../drawings/drawing109.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10.xml.rels><?xml version="1.0" encoding="UTF-8"?>

<Relationships xmlns="http://schemas.openxmlformats.org/package/2006/relationships">
  <Relationship Id="rId1" Type="http://schemas.openxmlformats.org/officeDocument/2006/relationships/printerSettings" Target="../printerSettings/printerSettings110.bin"/>
  <Relationship Id="rId2" Type="http://schemas.openxmlformats.org/officeDocument/2006/relationships/drawing" Target="../drawings/drawing110.xml"/>
</Relationships>

</file>

<file path=xl/worksheets/_rels/sheet111.xml.rels><?xml version="1.0" encoding="UTF-8"?>

<Relationships xmlns="http://schemas.openxmlformats.org/package/2006/relationships">
  <Relationship Id="rId1" Type="http://schemas.openxmlformats.org/officeDocument/2006/relationships/printerSettings" Target="../printerSettings/printerSettings111.bin"/>
  <Relationship Id="rId2" Type="http://schemas.openxmlformats.org/officeDocument/2006/relationships/drawing" Target="../drawings/drawing111.xml"/>
</Relationships>

</file>

<file path=xl/worksheets/_rels/sheet112.xml.rels><?xml version="1.0" encoding="UTF-8"?>

<Relationships xmlns="http://schemas.openxmlformats.org/package/2006/relationships">
  <Relationship Id="rId1" Type="http://schemas.openxmlformats.org/officeDocument/2006/relationships/printerSettings" Target="../printerSettings/printerSettings112.bin"/>
  <Relationship Id="rId2" Type="http://schemas.openxmlformats.org/officeDocument/2006/relationships/drawing" Target="../drawings/drawing112.xml"/>
</Relationships>

</file>

<file path=xl/worksheets/_rels/sheet113.xml.rels><?xml version="1.0" encoding="UTF-8"?>

<Relationships xmlns="http://schemas.openxmlformats.org/package/2006/relationships">
  <Relationship Id="rId1" Type="http://schemas.openxmlformats.org/officeDocument/2006/relationships/printerSettings" Target="../printerSettings/printerSettings113.bin"/>
  <Relationship Id="rId2" Type="http://schemas.openxmlformats.org/officeDocument/2006/relationships/drawing" Target="../drawings/drawing113.xml"/>
</Relationships>

</file>

<file path=xl/worksheets/_rels/sheet114.xml.rels><?xml version="1.0" encoding="UTF-8"?>

<Relationships xmlns="http://schemas.openxmlformats.org/package/2006/relationships">
  <Relationship Id="rId1" Type="http://schemas.openxmlformats.org/officeDocument/2006/relationships/printerSettings" Target="../printerSettings/printerSettings114.bin"/>
  <Relationship Id="rId2" Type="http://schemas.openxmlformats.org/officeDocument/2006/relationships/drawing" Target="../drawings/drawing114.xml"/>
</Relationships>

</file>

<file path=xl/worksheets/_rels/sheet115.xml.rels><?xml version="1.0" encoding="UTF-8"?>

<Relationships xmlns="http://schemas.openxmlformats.org/package/2006/relationships">
  <Relationship Id="rId1" Type="http://schemas.openxmlformats.org/officeDocument/2006/relationships/printerSettings" Target="../printerSettings/printerSettings115.bin"/>
  <Relationship Id="rId2" Type="http://schemas.openxmlformats.org/officeDocument/2006/relationships/drawing" Target="../drawings/drawing115.xml"/>
</Relationships>

</file>

<file path=xl/worksheets/_rels/sheet116.xml.rels><?xml version="1.0" encoding="UTF-8"?>

<Relationships xmlns="http://schemas.openxmlformats.org/package/2006/relationships">
  <Relationship Id="rId1" Type="http://schemas.openxmlformats.org/officeDocument/2006/relationships/printerSettings" Target="../printerSettings/printerSettings116.bin"/>
  <Relationship Id="rId2" Type="http://schemas.openxmlformats.org/officeDocument/2006/relationships/drawing" Target="../drawings/drawing116.xml"/>
</Relationships>

</file>

<file path=xl/worksheets/_rels/sheet117.xml.rels><?xml version="1.0" encoding="UTF-8"?>

<Relationships xmlns="http://schemas.openxmlformats.org/package/2006/relationships">
  <Relationship Id="rId1" Type="http://schemas.openxmlformats.org/officeDocument/2006/relationships/printerSettings" Target="../printerSettings/printerSettings117.bin"/>
  <Relationship Id="rId2" Type="http://schemas.openxmlformats.org/officeDocument/2006/relationships/drawing" Target="../drawings/drawing117.xml"/>
</Relationships>

</file>

<file path=xl/worksheets/_rels/sheet118.xml.rels><?xml version="1.0" encoding="UTF-8"?>

<Relationships xmlns="http://schemas.openxmlformats.org/package/2006/relationships">
  <Relationship Id="rId1" Type="http://schemas.openxmlformats.org/officeDocument/2006/relationships/printerSettings" Target="../printerSettings/printerSettings118.bin"/>
  <Relationship Id="rId2" Type="http://schemas.openxmlformats.org/officeDocument/2006/relationships/drawing" Target="../drawings/drawing118.xml"/>
</Relationships>

</file>

<file path=xl/worksheets/_rels/sheet119.xml.rels><?xml version="1.0" encoding="UTF-8"?>

<Relationships xmlns="http://schemas.openxmlformats.org/package/2006/relationships">
  <Relationship Id="rId1" Type="http://schemas.openxmlformats.org/officeDocument/2006/relationships/printerSettings" Target="../printerSettings/printerSettings119.bin"/>
  <Relationship Id="rId2" Type="http://schemas.openxmlformats.org/officeDocument/2006/relationships/drawing" Target="../drawings/drawing119.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20.xml.rels><?xml version="1.0" encoding="UTF-8"?>

<Relationships xmlns="http://schemas.openxmlformats.org/package/2006/relationships">
  <Relationship Id="rId1" Type="http://schemas.openxmlformats.org/officeDocument/2006/relationships/printerSettings" Target="../printerSettings/printerSettings120.bin"/>
  <Relationship Id="rId2" Type="http://schemas.openxmlformats.org/officeDocument/2006/relationships/drawing" Target="../drawings/drawing120.xml"/>
</Relationships>

</file>

<file path=xl/worksheets/_rels/sheet121.xml.rels><?xml version="1.0" encoding="UTF-8"?>

<Relationships xmlns="http://schemas.openxmlformats.org/package/2006/relationships">
  <Relationship Id="rId1" Type="http://schemas.openxmlformats.org/officeDocument/2006/relationships/printerSettings" Target="../printerSettings/printerSettings121.bin"/>
  <Relationship Id="rId2" Type="http://schemas.openxmlformats.org/officeDocument/2006/relationships/drawing" Target="../drawings/drawing121.xml"/>
</Relationships>

</file>

<file path=xl/worksheets/_rels/sheet122.xml.rels><?xml version="1.0" encoding="UTF-8"?>

<Relationships xmlns="http://schemas.openxmlformats.org/package/2006/relationships">
  <Relationship Id="rId1" Type="http://schemas.openxmlformats.org/officeDocument/2006/relationships/printerSettings" Target="../printerSettings/printerSettings122.bin"/>
  <Relationship Id="rId2" Type="http://schemas.openxmlformats.org/officeDocument/2006/relationships/drawing" Target="../drawings/drawing12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55.xml.rels><?xml version="1.0" encoding="UTF-8"?>

<Relationships xmlns="http://schemas.openxmlformats.org/package/2006/relationships">
  <Relationship Id="rId1" Type="http://schemas.openxmlformats.org/officeDocument/2006/relationships/printerSettings" Target="../printerSettings/printerSettings55.bin"/>
  <Relationship Id="rId2" Type="http://schemas.openxmlformats.org/officeDocument/2006/relationships/drawing" Target="../drawings/drawing55.xml"/>
</Relationships>

</file>

<file path=xl/worksheets/_rels/sheet56.xml.rels><?xml version="1.0" encoding="UTF-8"?>

<Relationships xmlns="http://schemas.openxmlformats.org/package/2006/relationships">
  <Relationship Id="rId1" Type="http://schemas.openxmlformats.org/officeDocument/2006/relationships/printerSettings" Target="../printerSettings/printerSettings56.bin"/>
  <Relationship Id="rId2" Type="http://schemas.openxmlformats.org/officeDocument/2006/relationships/drawing" Target="../drawings/drawing56.xml"/>
</Relationships>

</file>

<file path=xl/worksheets/_rels/sheet57.xml.rels><?xml version="1.0" encoding="UTF-8"?>

<Relationships xmlns="http://schemas.openxmlformats.org/package/2006/relationships">
  <Relationship Id="rId1" Type="http://schemas.openxmlformats.org/officeDocument/2006/relationships/printerSettings" Target="../printerSettings/printerSettings57.bin"/>
  <Relationship Id="rId2" Type="http://schemas.openxmlformats.org/officeDocument/2006/relationships/drawing" Target="../drawings/drawing57.xml"/>
</Relationships>

</file>

<file path=xl/worksheets/_rels/sheet58.xml.rels><?xml version="1.0" encoding="UTF-8"?>

<Relationships xmlns="http://schemas.openxmlformats.org/package/2006/relationships">
  <Relationship Id="rId1" Type="http://schemas.openxmlformats.org/officeDocument/2006/relationships/printerSettings" Target="../printerSettings/printerSettings58.bin"/>
  <Relationship Id="rId2" Type="http://schemas.openxmlformats.org/officeDocument/2006/relationships/drawing" Target="../drawings/drawing58.xml"/>
</Relationships>

</file>

<file path=xl/worksheets/_rels/sheet59.xml.rels><?xml version="1.0" encoding="UTF-8"?>

<Relationships xmlns="http://schemas.openxmlformats.org/package/2006/relationships">
  <Relationship Id="rId1" Type="http://schemas.openxmlformats.org/officeDocument/2006/relationships/printerSettings" Target="../printerSettings/printerSettings59.bin"/>
  <Relationship Id="rId2" Type="http://schemas.openxmlformats.org/officeDocument/2006/relationships/drawing" Target="../drawings/drawing59.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60.xml.rels><?xml version="1.0" encoding="UTF-8"?>

<Relationships xmlns="http://schemas.openxmlformats.org/package/2006/relationships">
  <Relationship Id="rId1" Type="http://schemas.openxmlformats.org/officeDocument/2006/relationships/printerSettings" Target="../printerSettings/printerSettings60.bin"/>
  <Relationship Id="rId2" Type="http://schemas.openxmlformats.org/officeDocument/2006/relationships/drawing" Target="../drawings/drawing60.xml"/>
</Relationships>

</file>

<file path=xl/worksheets/_rels/sheet61.xml.rels><?xml version="1.0" encoding="UTF-8"?>

<Relationships xmlns="http://schemas.openxmlformats.org/package/2006/relationships">
  <Relationship Id="rId1" Type="http://schemas.openxmlformats.org/officeDocument/2006/relationships/printerSettings" Target="../printerSettings/printerSettings61.bin"/>
  <Relationship Id="rId2" Type="http://schemas.openxmlformats.org/officeDocument/2006/relationships/drawing" Target="../drawings/drawing61.xml"/>
</Relationships>

</file>

<file path=xl/worksheets/_rels/sheet62.xml.rels><?xml version="1.0" encoding="UTF-8"?>

<Relationships xmlns="http://schemas.openxmlformats.org/package/2006/relationships">
  <Relationship Id="rId1" Type="http://schemas.openxmlformats.org/officeDocument/2006/relationships/printerSettings" Target="../printerSettings/printerSettings62.bin"/>
  <Relationship Id="rId2" Type="http://schemas.openxmlformats.org/officeDocument/2006/relationships/drawing" Target="../drawings/drawing62.xml"/>
</Relationships>

</file>

<file path=xl/worksheets/_rels/sheet63.xml.rels><?xml version="1.0" encoding="UTF-8"?>

<Relationships xmlns="http://schemas.openxmlformats.org/package/2006/relationships">
  <Relationship Id="rId1" Type="http://schemas.openxmlformats.org/officeDocument/2006/relationships/printerSettings" Target="../printerSettings/printerSettings63.bin"/>
  <Relationship Id="rId2" Type="http://schemas.openxmlformats.org/officeDocument/2006/relationships/drawing" Target="../drawings/drawing63.xml"/>
</Relationships>

</file>

<file path=xl/worksheets/_rels/sheet64.xml.rels><?xml version="1.0" encoding="UTF-8"?>

<Relationships xmlns="http://schemas.openxmlformats.org/package/2006/relationships">
  <Relationship Id="rId1" Type="http://schemas.openxmlformats.org/officeDocument/2006/relationships/printerSettings" Target="../printerSettings/printerSettings64.bin"/>
  <Relationship Id="rId2" Type="http://schemas.openxmlformats.org/officeDocument/2006/relationships/drawing" Target="../drawings/drawing64.xml"/>
</Relationships>

</file>

<file path=xl/worksheets/_rels/sheet65.xml.rels><?xml version="1.0" encoding="UTF-8"?>

<Relationships xmlns="http://schemas.openxmlformats.org/package/2006/relationships">
  <Relationship Id="rId1" Type="http://schemas.openxmlformats.org/officeDocument/2006/relationships/printerSettings" Target="../printerSettings/printerSettings65.bin"/>
  <Relationship Id="rId2" Type="http://schemas.openxmlformats.org/officeDocument/2006/relationships/drawing" Target="../drawings/drawing65.xml"/>
</Relationships>

</file>

<file path=xl/worksheets/_rels/sheet66.xml.rels><?xml version="1.0" encoding="UTF-8"?>

<Relationships xmlns="http://schemas.openxmlformats.org/package/2006/relationships">
  <Relationship Id="rId1" Type="http://schemas.openxmlformats.org/officeDocument/2006/relationships/printerSettings" Target="../printerSettings/printerSettings66.bin"/>
  <Relationship Id="rId2" Type="http://schemas.openxmlformats.org/officeDocument/2006/relationships/drawing" Target="../drawings/drawing66.xml"/>
</Relationships>

</file>

<file path=xl/worksheets/_rels/sheet67.xml.rels><?xml version="1.0" encoding="UTF-8"?>

<Relationships xmlns="http://schemas.openxmlformats.org/package/2006/relationships">
  <Relationship Id="rId1" Type="http://schemas.openxmlformats.org/officeDocument/2006/relationships/printerSettings" Target="../printerSettings/printerSettings67.bin"/>
  <Relationship Id="rId2" Type="http://schemas.openxmlformats.org/officeDocument/2006/relationships/drawing" Target="../drawings/drawing67.xml"/>
</Relationships>

</file>

<file path=xl/worksheets/_rels/sheet68.xml.rels><?xml version="1.0" encoding="UTF-8"?>

<Relationships xmlns="http://schemas.openxmlformats.org/package/2006/relationships">
  <Relationship Id="rId1" Type="http://schemas.openxmlformats.org/officeDocument/2006/relationships/printerSettings" Target="../printerSettings/printerSettings68.bin"/>
  <Relationship Id="rId2" Type="http://schemas.openxmlformats.org/officeDocument/2006/relationships/drawing" Target="../drawings/drawing68.xml"/>
</Relationships>

</file>

<file path=xl/worksheets/_rels/sheet69.xml.rels><?xml version="1.0" encoding="UTF-8"?>

<Relationships xmlns="http://schemas.openxmlformats.org/package/2006/relationships">
  <Relationship Id="rId1" Type="http://schemas.openxmlformats.org/officeDocument/2006/relationships/printerSettings" Target="../printerSettings/printerSettings69.bin"/>
  <Relationship Id="rId2" Type="http://schemas.openxmlformats.org/officeDocument/2006/relationships/drawing" Target="../drawings/drawing69.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70.xml.rels><?xml version="1.0" encoding="UTF-8"?>

<Relationships xmlns="http://schemas.openxmlformats.org/package/2006/relationships">
  <Relationship Id="rId1" Type="http://schemas.openxmlformats.org/officeDocument/2006/relationships/printerSettings" Target="../printerSettings/printerSettings70.bin"/>
  <Relationship Id="rId2" Type="http://schemas.openxmlformats.org/officeDocument/2006/relationships/drawing" Target="../drawings/drawing70.xml"/>
</Relationships>

</file>

<file path=xl/worksheets/_rels/sheet71.xml.rels><?xml version="1.0" encoding="UTF-8"?>

<Relationships xmlns="http://schemas.openxmlformats.org/package/2006/relationships">
  <Relationship Id="rId1" Type="http://schemas.openxmlformats.org/officeDocument/2006/relationships/printerSettings" Target="../printerSettings/printerSettings71.bin"/>
  <Relationship Id="rId2" Type="http://schemas.openxmlformats.org/officeDocument/2006/relationships/drawing" Target="../drawings/drawing71.xml"/>
</Relationships>

</file>

<file path=xl/worksheets/_rels/sheet72.xml.rels><?xml version="1.0" encoding="UTF-8"?>

<Relationships xmlns="http://schemas.openxmlformats.org/package/2006/relationships">
  <Relationship Id="rId1" Type="http://schemas.openxmlformats.org/officeDocument/2006/relationships/printerSettings" Target="../printerSettings/printerSettings72.bin"/>
  <Relationship Id="rId2" Type="http://schemas.openxmlformats.org/officeDocument/2006/relationships/drawing" Target="../drawings/drawing72.xml"/>
</Relationships>

</file>

<file path=xl/worksheets/_rels/sheet73.xml.rels><?xml version="1.0" encoding="UTF-8"?>

<Relationships xmlns="http://schemas.openxmlformats.org/package/2006/relationships">
  <Relationship Id="rId1" Type="http://schemas.openxmlformats.org/officeDocument/2006/relationships/printerSettings" Target="../printerSettings/printerSettings73.bin"/>
  <Relationship Id="rId2" Type="http://schemas.openxmlformats.org/officeDocument/2006/relationships/drawing" Target="../drawings/drawing73.xml"/>
</Relationships>

</file>

<file path=xl/worksheets/_rels/sheet74.xml.rels><?xml version="1.0" encoding="UTF-8"?>

<Relationships xmlns="http://schemas.openxmlformats.org/package/2006/relationships">
  <Relationship Id="rId1" Type="http://schemas.openxmlformats.org/officeDocument/2006/relationships/printerSettings" Target="../printerSettings/printerSettings74.bin"/>
  <Relationship Id="rId2" Type="http://schemas.openxmlformats.org/officeDocument/2006/relationships/drawing" Target="../drawings/drawing74.xml"/>
</Relationships>

</file>

<file path=xl/worksheets/_rels/sheet75.xml.rels><?xml version="1.0" encoding="UTF-8"?>

<Relationships xmlns="http://schemas.openxmlformats.org/package/2006/relationships">
  <Relationship Id="rId1" Type="http://schemas.openxmlformats.org/officeDocument/2006/relationships/printerSettings" Target="../printerSettings/printerSettings75.bin"/>
  <Relationship Id="rId2" Type="http://schemas.openxmlformats.org/officeDocument/2006/relationships/drawing" Target="../drawings/drawing75.xml"/>
</Relationships>

</file>

<file path=xl/worksheets/_rels/sheet76.xml.rels><?xml version="1.0" encoding="UTF-8"?>

<Relationships xmlns="http://schemas.openxmlformats.org/package/2006/relationships">
  <Relationship Id="rId1" Type="http://schemas.openxmlformats.org/officeDocument/2006/relationships/printerSettings" Target="../printerSettings/printerSettings76.bin"/>
  <Relationship Id="rId2" Type="http://schemas.openxmlformats.org/officeDocument/2006/relationships/drawing" Target="../drawings/drawing76.xml"/>
</Relationships>

</file>

<file path=xl/worksheets/_rels/sheet77.xml.rels><?xml version="1.0" encoding="UTF-8"?>

<Relationships xmlns="http://schemas.openxmlformats.org/package/2006/relationships">
  <Relationship Id="rId1" Type="http://schemas.openxmlformats.org/officeDocument/2006/relationships/printerSettings" Target="../printerSettings/printerSettings77.bin"/>
  <Relationship Id="rId2" Type="http://schemas.openxmlformats.org/officeDocument/2006/relationships/drawing" Target="../drawings/drawing77.xml"/>
</Relationships>

</file>

<file path=xl/worksheets/_rels/sheet78.xml.rels><?xml version="1.0" encoding="UTF-8"?>

<Relationships xmlns="http://schemas.openxmlformats.org/package/2006/relationships">
  <Relationship Id="rId1" Type="http://schemas.openxmlformats.org/officeDocument/2006/relationships/printerSettings" Target="../printerSettings/printerSettings78.bin"/>
  <Relationship Id="rId2" Type="http://schemas.openxmlformats.org/officeDocument/2006/relationships/drawing" Target="../drawings/drawing78.xml"/>
</Relationships>

</file>

<file path=xl/worksheets/_rels/sheet79.xml.rels><?xml version="1.0" encoding="UTF-8"?>

<Relationships xmlns="http://schemas.openxmlformats.org/package/2006/relationships">
  <Relationship Id="rId1" Type="http://schemas.openxmlformats.org/officeDocument/2006/relationships/printerSettings" Target="../printerSettings/printerSettings79.bin"/>
  <Relationship Id="rId2" Type="http://schemas.openxmlformats.org/officeDocument/2006/relationships/drawing" Target="../drawings/drawing79.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80.xml.rels><?xml version="1.0" encoding="UTF-8"?>

<Relationships xmlns="http://schemas.openxmlformats.org/package/2006/relationships">
  <Relationship Id="rId1" Type="http://schemas.openxmlformats.org/officeDocument/2006/relationships/printerSettings" Target="../printerSettings/printerSettings80.bin"/>
  <Relationship Id="rId2" Type="http://schemas.openxmlformats.org/officeDocument/2006/relationships/drawing" Target="../drawings/drawing80.xml"/>
</Relationships>

</file>

<file path=xl/worksheets/_rels/sheet81.xml.rels><?xml version="1.0" encoding="UTF-8"?>

<Relationships xmlns="http://schemas.openxmlformats.org/package/2006/relationships">
  <Relationship Id="rId1" Type="http://schemas.openxmlformats.org/officeDocument/2006/relationships/printerSettings" Target="../printerSettings/printerSettings81.bin"/>
  <Relationship Id="rId2" Type="http://schemas.openxmlformats.org/officeDocument/2006/relationships/drawing" Target="../drawings/drawing81.xml"/>
</Relationships>

</file>

<file path=xl/worksheets/_rels/sheet82.xml.rels><?xml version="1.0" encoding="UTF-8"?>

<Relationships xmlns="http://schemas.openxmlformats.org/package/2006/relationships">
  <Relationship Id="rId1" Type="http://schemas.openxmlformats.org/officeDocument/2006/relationships/printerSettings" Target="../printerSettings/printerSettings82.bin"/>
  <Relationship Id="rId2" Type="http://schemas.openxmlformats.org/officeDocument/2006/relationships/drawing" Target="../drawings/drawing82.xml"/>
</Relationships>

</file>

<file path=xl/worksheets/_rels/sheet83.xml.rels><?xml version="1.0" encoding="UTF-8"?>

<Relationships xmlns="http://schemas.openxmlformats.org/package/2006/relationships">
  <Relationship Id="rId1" Type="http://schemas.openxmlformats.org/officeDocument/2006/relationships/printerSettings" Target="../printerSettings/printerSettings83.bin"/>
  <Relationship Id="rId2" Type="http://schemas.openxmlformats.org/officeDocument/2006/relationships/drawing" Target="../drawings/drawing83.xml"/>
</Relationships>

</file>

<file path=xl/worksheets/_rels/sheet84.xml.rels><?xml version="1.0" encoding="UTF-8"?>

<Relationships xmlns="http://schemas.openxmlformats.org/package/2006/relationships">
  <Relationship Id="rId1" Type="http://schemas.openxmlformats.org/officeDocument/2006/relationships/printerSettings" Target="../printerSettings/printerSettings84.bin"/>
  <Relationship Id="rId2" Type="http://schemas.openxmlformats.org/officeDocument/2006/relationships/drawing" Target="../drawings/drawing84.xml"/>
</Relationships>

</file>

<file path=xl/worksheets/_rels/sheet85.xml.rels><?xml version="1.0" encoding="UTF-8"?>

<Relationships xmlns="http://schemas.openxmlformats.org/package/2006/relationships">
  <Relationship Id="rId1" Type="http://schemas.openxmlformats.org/officeDocument/2006/relationships/printerSettings" Target="../printerSettings/printerSettings85.bin"/>
  <Relationship Id="rId2" Type="http://schemas.openxmlformats.org/officeDocument/2006/relationships/drawing" Target="../drawings/drawing85.xml"/>
</Relationships>

</file>

<file path=xl/worksheets/_rels/sheet86.xml.rels><?xml version="1.0" encoding="UTF-8"?>

<Relationships xmlns="http://schemas.openxmlformats.org/package/2006/relationships">
  <Relationship Id="rId1" Type="http://schemas.openxmlformats.org/officeDocument/2006/relationships/printerSettings" Target="../printerSettings/printerSettings86.bin"/>
  <Relationship Id="rId2" Type="http://schemas.openxmlformats.org/officeDocument/2006/relationships/drawing" Target="../drawings/drawing86.xml"/>
</Relationships>

</file>

<file path=xl/worksheets/_rels/sheet87.xml.rels><?xml version="1.0" encoding="UTF-8"?>

<Relationships xmlns="http://schemas.openxmlformats.org/package/2006/relationships">
  <Relationship Id="rId1" Type="http://schemas.openxmlformats.org/officeDocument/2006/relationships/printerSettings" Target="../printerSettings/printerSettings87.bin"/>
  <Relationship Id="rId2" Type="http://schemas.openxmlformats.org/officeDocument/2006/relationships/drawing" Target="../drawings/drawing87.xml"/>
</Relationships>

</file>

<file path=xl/worksheets/_rels/sheet88.xml.rels><?xml version="1.0" encoding="UTF-8"?>

<Relationships xmlns="http://schemas.openxmlformats.org/package/2006/relationships">
  <Relationship Id="rId1" Type="http://schemas.openxmlformats.org/officeDocument/2006/relationships/printerSettings" Target="../printerSettings/printerSettings88.bin"/>
  <Relationship Id="rId2" Type="http://schemas.openxmlformats.org/officeDocument/2006/relationships/drawing" Target="../drawings/drawing88.xml"/>
</Relationships>

</file>

<file path=xl/worksheets/_rels/sheet89.xml.rels><?xml version="1.0" encoding="UTF-8"?>

<Relationships xmlns="http://schemas.openxmlformats.org/package/2006/relationships">
  <Relationship Id="rId1" Type="http://schemas.openxmlformats.org/officeDocument/2006/relationships/printerSettings" Target="../printerSettings/printerSettings89.bin"/>
  <Relationship Id="rId2" Type="http://schemas.openxmlformats.org/officeDocument/2006/relationships/drawing" Target="../drawings/drawing89.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90.xml.rels><?xml version="1.0" encoding="UTF-8"?>

<Relationships xmlns="http://schemas.openxmlformats.org/package/2006/relationships">
  <Relationship Id="rId1" Type="http://schemas.openxmlformats.org/officeDocument/2006/relationships/printerSettings" Target="../printerSettings/printerSettings90.bin"/>
  <Relationship Id="rId2" Type="http://schemas.openxmlformats.org/officeDocument/2006/relationships/drawing" Target="../drawings/drawing90.xml"/>
</Relationships>

</file>

<file path=xl/worksheets/_rels/sheet91.xml.rels><?xml version="1.0" encoding="UTF-8"?>

<Relationships xmlns="http://schemas.openxmlformats.org/package/2006/relationships">
  <Relationship Id="rId1" Type="http://schemas.openxmlformats.org/officeDocument/2006/relationships/printerSettings" Target="../printerSettings/printerSettings91.bin"/>
  <Relationship Id="rId2" Type="http://schemas.openxmlformats.org/officeDocument/2006/relationships/drawing" Target="../drawings/drawing91.xml"/>
</Relationships>

</file>

<file path=xl/worksheets/_rels/sheet92.xml.rels><?xml version="1.0" encoding="UTF-8"?>

<Relationships xmlns="http://schemas.openxmlformats.org/package/2006/relationships">
  <Relationship Id="rId1" Type="http://schemas.openxmlformats.org/officeDocument/2006/relationships/printerSettings" Target="../printerSettings/printerSettings92.bin"/>
  <Relationship Id="rId2" Type="http://schemas.openxmlformats.org/officeDocument/2006/relationships/drawing" Target="../drawings/drawing92.xml"/>
</Relationships>

</file>

<file path=xl/worksheets/_rels/sheet93.xml.rels><?xml version="1.0" encoding="UTF-8"?>

<Relationships xmlns="http://schemas.openxmlformats.org/package/2006/relationships">
  <Relationship Id="rId1" Type="http://schemas.openxmlformats.org/officeDocument/2006/relationships/printerSettings" Target="../printerSettings/printerSettings93.bin"/>
  <Relationship Id="rId2" Type="http://schemas.openxmlformats.org/officeDocument/2006/relationships/drawing" Target="../drawings/drawing93.xml"/>
</Relationships>

</file>

<file path=xl/worksheets/_rels/sheet94.xml.rels><?xml version="1.0" encoding="UTF-8"?>

<Relationships xmlns="http://schemas.openxmlformats.org/package/2006/relationships">
  <Relationship Id="rId1" Type="http://schemas.openxmlformats.org/officeDocument/2006/relationships/printerSettings" Target="../printerSettings/printerSettings94.bin"/>
  <Relationship Id="rId2" Type="http://schemas.openxmlformats.org/officeDocument/2006/relationships/drawing" Target="../drawings/drawing94.xml"/>
</Relationships>

</file>

<file path=xl/worksheets/_rels/sheet95.xml.rels><?xml version="1.0" encoding="UTF-8"?>

<Relationships xmlns="http://schemas.openxmlformats.org/package/2006/relationships">
  <Relationship Id="rId1" Type="http://schemas.openxmlformats.org/officeDocument/2006/relationships/printerSettings" Target="../printerSettings/printerSettings95.bin"/>
  <Relationship Id="rId2" Type="http://schemas.openxmlformats.org/officeDocument/2006/relationships/drawing" Target="../drawings/drawing95.xml"/>
</Relationships>

</file>

<file path=xl/worksheets/_rels/sheet96.xml.rels><?xml version="1.0" encoding="UTF-8"?>

<Relationships xmlns="http://schemas.openxmlformats.org/package/2006/relationships">
  <Relationship Id="rId1" Type="http://schemas.openxmlformats.org/officeDocument/2006/relationships/printerSettings" Target="../printerSettings/printerSettings96.bin"/>
  <Relationship Id="rId2" Type="http://schemas.openxmlformats.org/officeDocument/2006/relationships/drawing" Target="../drawings/drawing96.xml"/>
</Relationships>

</file>

<file path=xl/worksheets/_rels/sheet97.xml.rels><?xml version="1.0" encoding="UTF-8"?>

<Relationships xmlns="http://schemas.openxmlformats.org/package/2006/relationships">
  <Relationship Id="rId1" Type="http://schemas.openxmlformats.org/officeDocument/2006/relationships/printerSettings" Target="../printerSettings/printerSettings97.bin"/>
  <Relationship Id="rId2" Type="http://schemas.openxmlformats.org/officeDocument/2006/relationships/drawing" Target="../drawings/drawing97.xml"/>
</Relationships>

</file>

<file path=xl/worksheets/_rels/sheet98.xml.rels><?xml version="1.0" encoding="UTF-8"?>

<Relationships xmlns="http://schemas.openxmlformats.org/package/2006/relationships">
  <Relationship Id="rId1" Type="http://schemas.openxmlformats.org/officeDocument/2006/relationships/printerSettings" Target="../printerSettings/printerSettings98.bin"/>
  <Relationship Id="rId2" Type="http://schemas.openxmlformats.org/officeDocument/2006/relationships/drawing" Target="../drawings/drawing98.xml"/>
</Relationships>

</file>

<file path=xl/worksheets/_rels/sheet99.xml.rels><?xml version="1.0" encoding="UTF-8"?>

<Relationships xmlns="http://schemas.openxmlformats.org/package/2006/relationships">
  <Relationship Id="rId1" Type="http://schemas.openxmlformats.org/officeDocument/2006/relationships/printerSettings" Target="../printerSettings/printerSettings99.bin"/>
  <Relationship Id="rId2" Type="http://schemas.openxmlformats.org/officeDocument/2006/relationships/drawing" Target="../drawings/drawing9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288"/>
  <sheetViews>
    <sheetView showGridLines="0" showRowColHeaders="0" tabSelected="1" zoomScale="70" zoomScaleNormal="70" workbookViewId="0"/>
  </sheetViews>
  <sheetFormatPr baseColWidth="10" defaultColWidth="9.109375" defaultRowHeight="13.2"/>
  <cols>
    <col min="2" max="2" width="5.88671875"/>
    <col min="3" max="3" width="184.109375" customWidth="1"/>
    <col min="4" max="16384" width="9.109375" style="633"/>
  </cols>
  <sheetData>
    <row r="1" spans="1:3" ht="60" customHeight="1">
      <c r="B1" s="1"/>
      <c r="C1" s="2"/>
    </row>
    <row r="2" spans="1:3" ht="37.5" customHeight="1">
      <c r="B2" s="3" t="s">
        <v>1</v>
      </c>
      <c r="C2" s="4"/>
    </row>
    <row r="3" spans="1:3" ht="16.350000000000001" customHeight="1">
      <c r="B3" s="5"/>
      <c r="C3" s="5"/>
    </row>
    <row r="4" spans="1:3" ht="22.5" customHeight="1">
      <c r="B4" s="6"/>
      <c r="C4" s="7"/>
    </row>
    <row r="5" spans="1:3" s="635" customFormat="1" ht="19.8" thickBot="1">
      <c r="A5" s="634"/>
      <c r="B5" s="1290" t="s">
        <v>1241</v>
      </c>
      <c r="C5" s="1290"/>
    </row>
    <row r="6" spans="1:3" s="639" customFormat="1" ht="9.9" customHeight="1">
      <c r="A6" s="636"/>
      <c r="B6" s="1278"/>
      <c r="C6" s="638"/>
    </row>
    <row r="7" spans="1:3" s="639" customFormat="1" ht="15" customHeight="1">
      <c r="A7" s="636"/>
      <c r="B7" s="643" t="s">
        <v>1242</v>
      </c>
      <c r="C7" s="643" t="s">
        <v>1243</v>
      </c>
    </row>
    <row r="8" spans="1:3" s="639" customFormat="1" ht="15" customHeight="1">
      <c r="A8" s="636"/>
      <c r="B8" s="644" t="s">
        <v>1244</v>
      </c>
      <c r="C8" s="643" t="s">
        <v>1245</v>
      </c>
    </row>
    <row r="9" spans="1:3" s="639" customFormat="1" ht="15" customHeight="1">
      <c r="A9" s="636"/>
      <c r="B9" s="644" t="s">
        <v>1246</v>
      </c>
      <c r="C9" s="643" t="s">
        <v>1247</v>
      </c>
    </row>
    <row r="10" spans="1:3" s="639" customFormat="1" ht="15" customHeight="1">
      <c r="A10" s="640"/>
      <c r="B10" s="641"/>
      <c r="C10" s="642"/>
    </row>
    <row r="11" spans="1:3" s="635" customFormat="1" ht="19.8" thickBot="1">
      <c r="A11" s="634"/>
      <c r="B11" s="1290" t="s">
        <v>1248</v>
      </c>
      <c r="C11" s="1290"/>
    </row>
    <row r="12" spans="1:3" s="639" customFormat="1" ht="9.9" customHeight="1">
      <c r="A12" s="636"/>
      <c r="B12" s="1278"/>
      <c r="C12" s="656"/>
    </row>
    <row r="13" spans="1:3" s="639" customFormat="1" ht="15" customHeight="1">
      <c r="A13" s="636"/>
      <c r="B13" s="643" t="s">
        <v>1249</v>
      </c>
      <c r="C13" s="643" t="s">
        <v>1194</v>
      </c>
    </row>
    <row r="14" spans="1:3" s="639" customFormat="1" ht="15" customHeight="1">
      <c r="A14" s="636"/>
      <c r="B14" s="644" t="s">
        <v>1251</v>
      </c>
      <c r="C14" s="643" t="s">
        <v>1252</v>
      </c>
    </row>
    <row r="15" spans="1:3" s="639" customFormat="1" ht="15" customHeight="1">
      <c r="A15" s="636"/>
      <c r="B15" s="644" t="s">
        <v>1253</v>
      </c>
      <c r="C15" s="643" t="s">
        <v>1199</v>
      </c>
    </row>
    <row r="16" spans="1:3" s="639" customFormat="1" ht="15" customHeight="1">
      <c r="A16" s="636"/>
      <c r="B16" s="644" t="s">
        <v>1254</v>
      </c>
      <c r="C16" s="643" t="s">
        <v>1255</v>
      </c>
    </row>
    <row r="17" spans="1:3" s="639" customFormat="1" ht="15" customHeight="1">
      <c r="A17" s="636"/>
      <c r="B17" s="644" t="s">
        <v>1256</v>
      </c>
      <c r="C17" s="643" t="s">
        <v>1195</v>
      </c>
    </row>
    <row r="18" spans="1:3" s="639" customFormat="1" ht="15" customHeight="1">
      <c r="A18" s="636"/>
      <c r="B18" s="644" t="s">
        <v>1257</v>
      </c>
      <c r="C18" s="643" t="s">
        <v>1258</v>
      </c>
    </row>
    <row r="19" spans="1:3" s="639" customFormat="1" ht="15" customHeight="1">
      <c r="A19" s="636"/>
      <c r="B19" s="644" t="s">
        <v>1259</v>
      </c>
      <c r="C19" s="643" t="s">
        <v>1197</v>
      </c>
    </row>
    <row r="20" spans="1:3" s="639" customFormat="1" ht="15" customHeight="1">
      <c r="A20" s="636"/>
      <c r="B20" s="644" t="s">
        <v>1260</v>
      </c>
      <c r="C20" s="643" t="s">
        <v>1261</v>
      </c>
    </row>
    <row r="21" spans="1:3" s="639" customFormat="1" ht="15" customHeight="1">
      <c r="A21" s="636"/>
      <c r="B21" s="644" t="s">
        <v>1262</v>
      </c>
      <c r="C21" s="643" t="s">
        <v>1196</v>
      </c>
    </row>
    <row r="22" spans="1:3" s="639" customFormat="1" ht="15" customHeight="1">
      <c r="A22" s="636"/>
      <c r="B22" s="644" t="s">
        <v>1263</v>
      </c>
      <c r="C22" s="643" t="s">
        <v>1264</v>
      </c>
    </row>
    <row r="23" spans="1:3" s="639" customFormat="1" ht="15" customHeight="1">
      <c r="A23" s="636"/>
      <c r="B23" s="644" t="s">
        <v>1265</v>
      </c>
      <c r="C23" s="643" t="s">
        <v>1266</v>
      </c>
    </row>
    <row r="24" spans="1:3" s="639" customFormat="1" ht="15">
      <c r="A24" s="645"/>
      <c r="B24" s="646"/>
      <c r="C24" s="647"/>
    </row>
    <row r="25" spans="1:3" s="635" customFormat="1" ht="19.8" thickBot="1">
      <c r="A25" s="634"/>
      <c r="B25" s="1290" t="s">
        <v>1267</v>
      </c>
      <c r="C25" s="1290"/>
    </row>
    <row r="26" spans="1:3" s="639" customFormat="1" ht="9.9" customHeight="1">
      <c r="A26" s="636"/>
      <c r="B26" s="1278"/>
      <c r="C26" s="656"/>
    </row>
    <row r="27" spans="1:3" s="639" customFormat="1" ht="15" customHeight="1">
      <c r="A27" s="636"/>
      <c r="B27" s="643" t="s">
        <v>1268</v>
      </c>
      <c r="C27" s="643" t="s">
        <v>1269</v>
      </c>
    </row>
    <row r="28" spans="1:3" s="639" customFormat="1" ht="9.9" customHeight="1">
      <c r="A28" s="636"/>
      <c r="B28" s="637"/>
      <c r="C28" s="638"/>
    </row>
    <row r="29" spans="1:3" s="635" customFormat="1" ht="19.8" thickBot="1">
      <c r="A29" s="634"/>
      <c r="B29" s="1290" t="s">
        <v>1270</v>
      </c>
      <c r="C29" s="1290"/>
    </row>
    <row r="30" spans="1:3" s="639" customFormat="1" ht="9.9" customHeight="1">
      <c r="A30" s="636"/>
      <c r="B30" s="1278"/>
      <c r="C30" s="638"/>
    </row>
    <row r="31" spans="1:3" s="639" customFormat="1" ht="15" customHeight="1">
      <c r="A31" s="636"/>
      <c r="B31" s="643" t="s">
        <v>1271</v>
      </c>
      <c r="C31" s="643" t="s">
        <v>1272</v>
      </c>
    </row>
    <row r="32" spans="1:3" s="639" customFormat="1" ht="15" customHeight="1">
      <c r="A32" s="636"/>
      <c r="B32" s="643" t="s">
        <v>1273</v>
      </c>
      <c r="C32" s="643" t="s">
        <v>1274</v>
      </c>
    </row>
    <row r="33" spans="1:3" s="639" customFormat="1" ht="15" customHeight="1">
      <c r="A33" s="636"/>
      <c r="B33" s="643" t="s">
        <v>1275</v>
      </c>
      <c r="C33" s="643" t="s">
        <v>1276</v>
      </c>
    </row>
    <row r="34" spans="1:3" s="639" customFormat="1" ht="15" customHeight="1">
      <c r="A34" s="636"/>
      <c r="B34" s="643" t="s">
        <v>1277</v>
      </c>
      <c r="C34" s="643" t="s">
        <v>1278</v>
      </c>
    </row>
    <row r="35" spans="1:3" s="639" customFormat="1" ht="15" customHeight="1">
      <c r="A35" s="636"/>
      <c r="B35" s="643" t="s">
        <v>1279</v>
      </c>
      <c r="C35" s="643" t="s">
        <v>1280</v>
      </c>
    </row>
    <row r="36" spans="1:3" s="639" customFormat="1" ht="15" customHeight="1">
      <c r="A36" s="636"/>
      <c r="B36" s="643" t="s">
        <v>1281</v>
      </c>
      <c r="C36" s="643" t="s">
        <v>1200</v>
      </c>
    </row>
    <row r="37" spans="1:3" s="639" customFormat="1" ht="15" customHeight="1">
      <c r="A37" s="636"/>
      <c r="B37" s="643" t="s">
        <v>1281</v>
      </c>
      <c r="C37" s="643" t="s">
        <v>1282</v>
      </c>
    </row>
    <row r="38" spans="1:3" s="639" customFormat="1" ht="15" customHeight="1">
      <c r="A38" s="636"/>
      <c r="B38" s="643" t="s">
        <v>1283</v>
      </c>
      <c r="C38" s="643" t="s">
        <v>1201</v>
      </c>
    </row>
    <row r="39" spans="1:3" s="639" customFormat="1" ht="15" customHeight="1">
      <c r="A39" s="636"/>
      <c r="B39" s="643" t="s">
        <v>1283</v>
      </c>
      <c r="C39" s="643" t="s">
        <v>1284</v>
      </c>
    </row>
    <row r="40" spans="1:3" s="639" customFormat="1" ht="15" customHeight="1">
      <c r="A40" s="636"/>
      <c r="B40" s="643" t="s">
        <v>1285</v>
      </c>
      <c r="C40" s="643" t="s">
        <v>1202</v>
      </c>
    </row>
    <row r="41" spans="1:3" s="639" customFormat="1" ht="15" customHeight="1">
      <c r="A41" s="636"/>
      <c r="B41" s="643" t="s">
        <v>1285</v>
      </c>
      <c r="C41" s="643" t="s">
        <v>1286</v>
      </c>
    </row>
    <row r="42" spans="1:3" s="639" customFormat="1" ht="15" customHeight="1">
      <c r="A42" s="636"/>
      <c r="B42" s="643" t="s">
        <v>1287</v>
      </c>
      <c r="C42" s="643" t="s">
        <v>1288</v>
      </c>
    </row>
    <row r="43" spans="1:3" s="639" customFormat="1" ht="15" customHeight="1">
      <c r="A43" s="636"/>
      <c r="B43" s="643" t="s">
        <v>1289</v>
      </c>
      <c r="C43" s="643" t="s">
        <v>1203</v>
      </c>
    </row>
    <row r="44" spans="1:3" s="639" customFormat="1" ht="15" customHeight="1">
      <c r="A44" s="636"/>
      <c r="B44" s="643" t="s">
        <v>1289</v>
      </c>
      <c r="C44" s="643" t="s">
        <v>1290</v>
      </c>
    </row>
    <row r="45" spans="1:3" s="639" customFormat="1" ht="15" customHeight="1">
      <c r="A45" s="636"/>
      <c r="B45" s="643" t="s">
        <v>1291</v>
      </c>
      <c r="C45" s="643" t="s">
        <v>1292</v>
      </c>
    </row>
    <row r="46" spans="1:3" s="639" customFormat="1" ht="15" customHeight="1">
      <c r="A46" s="636"/>
      <c r="B46" s="643" t="s">
        <v>1291</v>
      </c>
      <c r="C46" s="643" t="s">
        <v>1293</v>
      </c>
    </row>
    <row r="47" spans="1:3" s="639" customFormat="1" ht="15" customHeight="1">
      <c r="A47" s="636"/>
      <c r="B47" s="643" t="s">
        <v>1294</v>
      </c>
      <c r="C47" s="643" t="s">
        <v>1210</v>
      </c>
    </row>
    <row r="48" spans="1:3" s="639" customFormat="1" ht="15" customHeight="1">
      <c r="A48" s="636"/>
      <c r="B48" s="643" t="s">
        <v>1295</v>
      </c>
      <c r="C48" s="643" t="s">
        <v>1296</v>
      </c>
    </row>
    <row r="49" spans="1:3" s="639" customFormat="1" ht="15" customHeight="1">
      <c r="A49" s="636"/>
      <c r="B49" s="643" t="s">
        <v>1297</v>
      </c>
      <c r="C49" s="643" t="s">
        <v>1298</v>
      </c>
    </row>
    <row r="50" spans="1:3" s="639" customFormat="1" ht="15" customHeight="1">
      <c r="A50" s="636"/>
      <c r="B50" s="643" t="s">
        <v>1299</v>
      </c>
      <c r="C50" s="643" t="s">
        <v>1300</v>
      </c>
    </row>
    <row r="51" spans="1:3" s="639" customFormat="1" ht="15" customHeight="1">
      <c r="A51" s="636"/>
      <c r="B51" s="643" t="s">
        <v>1301</v>
      </c>
      <c r="C51" s="643" t="s">
        <v>1302</v>
      </c>
    </row>
    <row r="52" spans="1:3" s="639" customFormat="1" ht="15" customHeight="1">
      <c r="A52" s="636"/>
      <c r="B52" s="643" t="s">
        <v>1303</v>
      </c>
      <c r="C52" s="643" t="s">
        <v>1304</v>
      </c>
    </row>
    <row r="53" spans="1:3" s="639" customFormat="1" ht="15" customHeight="1">
      <c r="A53" s="636"/>
      <c r="B53" s="643" t="s">
        <v>1305</v>
      </c>
      <c r="C53" s="643" t="s">
        <v>1306</v>
      </c>
    </row>
    <row r="54" spans="1:3" s="639" customFormat="1" ht="15" customHeight="1">
      <c r="A54" s="636"/>
      <c r="B54" s="643" t="s">
        <v>1307</v>
      </c>
      <c r="C54" s="643" t="s">
        <v>1308</v>
      </c>
    </row>
    <row r="55" spans="1:3" s="639" customFormat="1" ht="15" customHeight="1">
      <c r="A55" s="636"/>
      <c r="B55" s="643" t="s">
        <v>1309</v>
      </c>
      <c r="C55" s="643" t="s">
        <v>1211</v>
      </c>
    </row>
    <row r="56" spans="1:3" s="639" customFormat="1" ht="15" customHeight="1">
      <c r="A56" s="636"/>
      <c r="B56" s="643" t="s">
        <v>1310</v>
      </c>
      <c r="C56" s="643" t="s">
        <v>1311</v>
      </c>
    </row>
    <row r="57" spans="1:3" s="639" customFormat="1" ht="15" customHeight="1">
      <c r="A57" s="636"/>
      <c r="B57" s="643" t="s">
        <v>1312</v>
      </c>
      <c r="C57" s="643" t="s">
        <v>1313</v>
      </c>
    </row>
    <row r="58" spans="1:3" s="639" customFormat="1" ht="15" customHeight="1">
      <c r="A58" s="636"/>
      <c r="B58" s="643" t="s">
        <v>1314</v>
      </c>
      <c r="C58" s="643" t="s">
        <v>1212</v>
      </c>
    </row>
    <row r="59" spans="1:3" s="639" customFormat="1" ht="15" customHeight="1">
      <c r="A59" s="636"/>
      <c r="B59" s="643" t="s">
        <v>1315</v>
      </c>
      <c r="C59" s="643" t="s">
        <v>1213</v>
      </c>
    </row>
    <row r="60" spans="1:3" s="639" customFormat="1" ht="15" customHeight="1">
      <c r="A60" s="636"/>
      <c r="B60" s="643" t="s">
        <v>1316</v>
      </c>
      <c r="C60" s="643" t="s">
        <v>1215</v>
      </c>
    </row>
    <row r="61" spans="1:3" s="639" customFormat="1" ht="15" customHeight="1">
      <c r="A61" s="636"/>
      <c r="B61" s="643" t="s">
        <v>1317</v>
      </c>
      <c r="C61" s="643" t="s">
        <v>1216</v>
      </c>
    </row>
    <row r="62" spans="1:3" s="639" customFormat="1" ht="15" customHeight="1">
      <c r="A62" s="636"/>
      <c r="B62" s="643" t="s">
        <v>1318</v>
      </c>
      <c r="C62" s="643" t="s">
        <v>1217</v>
      </c>
    </row>
    <row r="63" spans="1:3" s="639" customFormat="1" ht="15" customHeight="1">
      <c r="A63" s="636"/>
      <c r="B63" s="643" t="s">
        <v>1319</v>
      </c>
      <c r="C63" s="643" t="s">
        <v>1218</v>
      </c>
    </row>
    <row r="64" spans="1:3" s="639" customFormat="1" ht="15" customHeight="1">
      <c r="A64" s="636"/>
      <c r="B64" s="643" t="s">
        <v>1320</v>
      </c>
      <c r="C64" s="643" t="s">
        <v>1214</v>
      </c>
    </row>
    <row r="65" spans="1:3" s="639" customFormat="1" ht="15" customHeight="1">
      <c r="A65" s="636"/>
      <c r="B65" s="643" t="s">
        <v>1321</v>
      </c>
      <c r="C65" s="643" t="s">
        <v>1322</v>
      </c>
    </row>
    <row r="66" spans="1:3" s="639" customFormat="1" ht="15" customHeight="1">
      <c r="A66" s="636"/>
      <c r="B66" s="643" t="s">
        <v>1323</v>
      </c>
      <c r="C66" s="643" t="s">
        <v>1324</v>
      </c>
    </row>
    <row r="67" spans="1:3" s="639" customFormat="1" ht="15" customHeight="1">
      <c r="A67" s="636"/>
      <c r="B67" s="643" t="s">
        <v>1325</v>
      </c>
      <c r="C67" s="643" t="s">
        <v>1219</v>
      </c>
    </row>
    <row r="68" spans="1:3" s="639" customFormat="1" ht="15" customHeight="1">
      <c r="A68" s="636"/>
      <c r="B68" s="643" t="s">
        <v>1326</v>
      </c>
      <c r="C68" s="643" t="s">
        <v>1220</v>
      </c>
    </row>
    <row r="69" spans="1:3" s="639" customFormat="1" ht="15" customHeight="1">
      <c r="A69" s="636"/>
      <c r="B69" s="643" t="s">
        <v>1327</v>
      </c>
      <c r="C69" s="643" t="s">
        <v>1221</v>
      </c>
    </row>
    <row r="70" spans="1:3" s="639" customFormat="1" ht="15" customHeight="1">
      <c r="A70" s="636"/>
      <c r="B70" s="643" t="s">
        <v>1328</v>
      </c>
      <c r="C70" s="643" t="s">
        <v>1209</v>
      </c>
    </row>
    <row r="71" spans="1:3" s="639" customFormat="1" ht="15" customHeight="1">
      <c r="A71" s="636"/>
      <c r="B71" s="643" t="s">
        <v>1329</v>
      </c>
      <c r="C71" s="643" t="s">
        <v>1148</v>
      </c>
    </row>
    <row r="72" spans="1:3" s="639" customFormat="1" ht="15" customHeight="1">
      <c r="A72" s="636"/>
      <c r="B72" s="643" t="s">
        <v>1330</v>
      </c>
      <c r="C72" s="643" t="s">
        <v>1204</v>
      </c>
    </row>
    <row r="73" spans="1:3" s="639" customFormat="1" ht="15" customHeight="1">
      <c r="A73" s="636"/>
      <c r="B73" s="643" t="s">
        <v>1331</v>
      </c>
      <c r="C73" s="643" t="s">
        <v>1205</v>
      </c>
    </row>
    <row r="74" spans="1:3" s="639" customFormat="1" ht="15" customHeight="1">
      <c r="A74" s="636"/>
      <c r="B74" s="643" t="s">
        <v>1332</v>
      </c>
      <c r="C74" s="643" t="s">
        <v>1206</v>
      </c>
    </row>
    <row r="75" spans="1:3" s="639" customFormat="1" ht="15" customHeight="1">
      <c r="A75" s="636"/>
      <c r="B75" s="643" t="s">
        <v>1333</v>
      </c>
      <c r="C75" s="643" t="s">
        <v>1207</v>
      </c>
    </row>
    <row r="76" spans="1:3" s="639" customFormat="1" ht="15" customHeight="1">
      <c r="A76" s="636"/>
      <c r="B76" s="643" t="s">
        <v>1334</v>
      </c>
      <c r="C76" s="643" t="s">
        <v>1208</v>
      </c>
    </row>
    <row r="77" spans="1:3" s="639" customFormat="1" ht="15" customHeight="1">
      <c r="A77" s="636"/>
      <c r="B77" s="643" t="s">
        <v>1335</v>
      </c>
      <c r="C77" s="643" t="s">
        <v>1336</v>
      </c>
    </row>
    <row r="78" spans="1:3" s="639" customFormat="1" ht="15" customHeight="1">
      <c r="A78" s="636"/>
      <c r="B78" s="643" t="s">
        <v>1337</v>
      </c>
      <c r="C78" s="643" t="s">
        <v>1338</v>
      </c>
    </row>
    <row r="79" spans="1:3" s="639" customFormat="1" ht="15" customHeight="1">
      <c r="A79" s="636"/>
      <c r="B79" s="643" t="s">
        <v>1339</v>
      </c>
      <c r="C79" s="643" t="s">
        <v>1340</v>
      </c>
    </row>
    <row r="80" spans="1:3" s="639" customFormat="1" ht="15" customHeight="1">
      <c r="A80" s="636"/>
      <c r="B80" s="643" t="s">
        <v>1341</v>
      </c>
      <c r="C80" s="643" t="s">
        <v>1342</v>
      </c>
    </row>
    <row r="81" spans="1:3" s="639" customFormat="1" ht="15" customHeight="1">
      <c r="A81" s="636"/>
      <c r="B81" s="643" t="s">
        <v>1343</v>
      </c>
      <c r="C81" s="643" t="s">
        <v>1344</v>
      </c>
    </row>
    <row r="82" spans="1:3" s="639" customFormat="1" ht="15" customHeight="1">
      <c r="A82" s="636"/>
      <c r="B82" s="643" t="s">
        <v>1345</v>
      </c>
      <c r="C82" s="643" t="s">
        <v>1346</v>
      </c>
    </row>
    <row r="83" spans="1:3" s="639" customFormat="1" ht="15" customHeight="1">
      <c r="A83" s="636"/>
      <c r="B83" s="643" t="s">
        <v>1347</v>
      </c>
      <c r="C83" s="643" t="s">
        <v>1694</v>
      </c>
    </row>
    <row r="84" spans="1:3" s="639" customFormat="1" ht="15" customHeight="1">
      <c r="A84" s="636"/>
      <c r="B84" s="643" t="s">
        <v>1350</v>
      </c>
      <c r="C84" s="643" t="s">
        <v>1348</v>
      </c>
    </row>
    <row r="85" spans="1:3" s="639" customFormat="1" ht="9.9" customHeight="1">
      <c r="A85" s="636"/>
      <c r="B85" s="648"/>
      <c r="C85" s="649"/>
    </row>
    <row r="86" spans="1:3" s="635" customFormat="1" ht="19.8" thickBot="1">
      <c r="A86" s="634"/>
      <c r="B86" s="1289" t="s">
        <v>1349</v>
      </c>
      <c r="C86" s="1289"/>
    </row>
    <row r="87" spans="1:3" s="639" customFormat="1" ht="9.9" customHeight="1">
      <c r="A87" s="636"/>
      <c r="B87" s="1279"/>
      <c r="C87" s="1288"/>
    </row>
    <row r="88" spans="1:3" s="639" customFormat="1" ht="15" customHeight="1">
      <c r="A88" s="636"/>
      <c r="B88" s="643" t="s">
        <v>1352</v>
      </c>
      <c r="C88" s="643" t="s">
        <v>1351</v>
      </c>
    </row>
    <row r="89" spans="1:3" s="639" customFormat="1" ht="15" customHeight="1">
      <c r="A89" s="636"/>
      <c r="B89" s="643" t="s">
        <v>1353</v>
      </c>
      <c r="C89" s="643" t="s">
        <v>1222</v>
      </c>
    </row>
    <row r="90" spans="1:3" s="639" customFormat="1" ht="15" customHeight="1">
      <c r="A90" s="636"/>
      <c r="B90" s="644" t="s">
        <v>1355</v>
      </c>
      <c r="C90" s="643" t="s">
        <v>1223</v>
      </c>
    </row>
    <row r="91" spans="1:3" s="639" customFormat="1" ht="15" customHeight="1">
      <c r="A91" s="636"/>
      <c r="B91" s="644" t="s">
        <v>1355</v>
      </c>
      <c r="C91" s="643" t="s">
        <v>1354</v>
      </c>
    </row>
    <row r="92" spans="1:3" s="639" customFormat="1" ht="15" customHeight="1">
      <c r="A92" s="636"/>
      <c r="B92" s="644" t="s">
        <v>1357</v>
      </c>
      <c r="C92" s="643" t="s">
        <v>1356</v>
      </c>
    </row>
    <row r="93" spans="1:3" s="639" customFormat="1" ht="15" customHeight="1">
      <c r="A93" s="636"/>
      <c r="B93" s="644" t="s">
        <v>1359</v>
      </c>
      <c r="C93" s="643" t="s">
        <v>1358</v>
      </c>
    </row>
    <row r="94" spans="1:3" s="639" customFormat="1" ht="15" customHeight="1">
      <c r="A94" s="636"/>
      <c r="B94" s="644" t="s">
        <v>1361</v>
      </c>
      <c r="C94" s="643" t="s">
        <v>1224</v>
      </c>
    </row>
    <row r="95" spans="1:3" s="639" customFormat="1" ht="15" customHeight="1">
      <c r="A95" s="636"/>
      <c r="B95" s="644" t="s">
        <v>1361</v>
      </c>
      <c r="C95" s="643" t="s">
        <v>1360</v>
      </c>
    </row>
    <row r="96" spans="1:3" s="639" customFormat="1" ht="15" customHeight="1">
      <c r="A96" s="636"/>
      <c r="B96" s="644" t="s">
        <v>1362</v>
      </c>
      <c r="C96" s="643" t="s">
        <v>1225</v>
      </c>
    </row>
    <row r="97" spans="1:3" s="639" customFormat="1" ht="15" customHeight="1">
      <c r="A97" s="636"/>
      <c r="B97" s="644" t="s">
        <v>1364</v>
      </c>
      <c r="C97" s="643" t="s">
        <v>1363</v>
      </c>
    </row>
    <row r="98" spans="1:3" s="639" customFormat="1" ht="15" customHeight="1">
      <c r="A98" s="636"/>
      <c r="B98" s="644" t="s">
        <v>1365</v>
      </c>
      <c r="C98" s="643" t="s">
        <v>1226</v>
      </c>
    </row>
    <row r="99" spans="1:3" s="639" customFormat="1" ht="15" customHeight="1">
      <c r="A99" s="636"/>
      <c r="B99" s="644" t="s">
        <v>1366</v>
      </c>
      <c r="C99" s="643" t="s">
        <v>1227</v>
      </c>
    </row>
    <row r="100" spans="1:3" s="639" customFormat="1" ht="15" customHeight="1">
      <c r="A100" s="636"/>
      <c r="B100" s="644" t="s">
        <v>1368</v>
      </c>
      <c r="C100" s="643" t="s">
        <v>1367</v>
      </c>
    </row>
    <row r="101" spans="1:3" s="639" customFormat="1" ht="15" customHeight="1">
      <c r="A101" s="636"/>
      <c r="B101" s="644" t="s">
        <v>1370</v>
      </c>
      <c r="C101" s="643" t="s">
        <v>1228</v>
      </c>
    </row>
    <row r="102" spans="1:3" s="639" customFormat="1" ht="9.9" customHeight="1">
      <c r="A102" s="636"/>
      <c r="B102" s="637"/>
      <c r="C102" s="638"/>
    </row>
    <row r="103" spans="1:3" s="635" customFormat="1" ht="19.8" thickBot="1">
      <c r="A103" s="634"/>
      <c r="B103" s="1289" t="s">
        <v>1369</v>
      </c>
      <c r="C103" s="1289"/>
    </row>
    <row r="104" spans="1:3" s="639" customFormat="1" ht="9.9" customHeight="1">
      <c r="A104" s="636"/>
      <c r="B104" s="1278"/>
      <c r="C104" s="638"/>
    </row>
    <row r="105" spans="1:3" s="639" customFormat="1" ht="15" customHeight="1">
      <c r="A105" s="636"/>
      <c r="B105" s="643" t="s">
        <v>1372</v>
      </c>
      <c r="C105" s="643" t="s">
        <v>1371</v>
      </c>
    </row>
    <row r="106" spans="1:3" s="639" customFormat="1" ht="15" customHeight="1">
      <c r="A106" s="636"/>
      <c r="B106" s="644" t="s">
        <v>1374</v>
      </c>
      <c r="C106" s="643" t="s">
        <v>1373</v>
      </c>
    </row>
    <row r="107" spans="1:3" s="639" customFormat="1" ht="15" customHeight="1">
      <c r="A107" s="636"/>
      <c r="B107" s="644" t="s">
        <v>1375</v>
      </c>
      <c r="C107" s="643" t="s">
        <v>1236</v>
      </c>
    </row>
    <row r="108" spans="1:3" s="639" customFormat="1" ht="15" customHeight="1">
      <c r="A108" s="636"/>
      <c r="B108" s="644" t="s">
        <v>1377</v>
      </c>
      <c r="C108" s="643" t="s">
        <v>1376</v>
      </c>
    </row>
    <row r="109" spans="1:3" s="639" customFormat="1" ht="15" customHeight="1">
      <c r="A109" s="636"/>
      <c r="B109" s="644" t="s">
        <v>1379</v>
      </c>
      <c r="C109" s="643" t="s">
        <v>1378</v>
      </c>
    </row>
    <row r="110" spans="1:3" s="639" customFormat="1" ht="15" customHeight="1">
      <c r="A110" s="636"/>
      <c r="B110" s="644" t="s">
        <v>1382</v>
      </c>
      <c r="C110" s="643" t="s">
        <v>1380</v>
      </c>
    </row>
    <row r="111" spans="1:3" s="639" customFormat="1" ht="9.9" customHeight="1">
      <c r="A111" s="636"/>
      <c r="B111" s="637"/>
      <c r="C111" s="638"/>
    </row>
    <row r="112" spans="1:3" s="635" customFormat="1" ht="19.8" thickBot="1">
      <c r="A112" s="634"/>
      <c r="B112" s="1289" t="s">
        <v>1381</v>
      </c>
      <c r="C112" s="1289"/>
    </row>
    <row r="113" spans="1:3" s="639" customFormat="1" ht="9.9" customHeight="1">
      <c r="A113" s="636"/>
      <c r="B113" s="1278"/>
      <c r="C113" s="656"/>
    </row>
    <row r="114" spans="1:3" s="639" customFormat="1" ht="15" customHeight="1">
      <c r="A114" s="636"/>
      <c r="B114" s="643" t="s">
        <v>1383</v>
      </c>
      <c r="C114" s="643" t="s">
        <v>1233</v>
      </c>
    </row>
    <row r="115" spans="1:3" s="639" customFormat="1" ht="15" customHeight="1">
      <c r="A115" s="636"/>
      <c r="B115" s="644" t="s">
        <v>1385</v>
      </c>
      <c r="C115" s="643" t="s">
        <v>1384</v>
      </c>
    </row>
    <row r="116" spans="1:3" s="639" customFormat="1" ht="15" customHeight="1">
      <c r="A116" s="636"/>
      <c r="B116" s="644" t="s">
        <v>1387</v>
      </c>
      <c r="C116" s="643" t="s">
        <v>1386</v>
      </c>
    </row>
    <row r="117" spans="1:3" s="639" customFormat="1" ht="15" customHeight="1">
      <c r="A117" s="636"/>
      <c r="B117" s="644" t="s">
        <v>1389</v>
      </c>
      <c r="C117" s="643" t="s">
        <v>1392</v>
      </c>
    </row>
    <row r="118" spans="1:3" s="639" customFormat="1" ht="15" customHeight="1">
      <c r="A118" s="636"/>
      <c r="B118" s="644" t="s">
        <v>1390</v>
      </c>
      <c r="C118" s="643" t="s">
        <v>1388</v>
      </c>
    </row>
    <row r="119" spans="1:3" s="639" customFormat="1" ht="15" customHeight="1">
      <c r="A119" s="636"/>
      <c r="B119" s="644" t="s">
        <v>1391</v>
      </c>
      <c r="C119" s="643" t="s">
        <v>1235</v>
      </c>
    </row>
    <row r="120" spans="1:3" s="639" customFormat="1" ht="15" customHeight="1">
      <c r="A120" s="636"/>
      <c r="B120" s="644" t="s">
        <v>1695</v>
      </c>
      <c r="C120" s="643" t="s">
        <v>1234</v>
      </c>
    </row>
    <row r="121" spans="1:3" s="639" customFormat="1" ht="9.9" customHeight="1">
      <c r="A121" s="636"/>
      <c r="B121" s="637"/>
      <c r="C121" s="638"/>
    </row>
    <row r="122" spans="1:3" s="635" customFormat="1" ht="19.8" thickBot="1">
      <c r="A122" s="634"/>
      <c r="B122" s="1289" t="s">
        <v>1393</v>
      </c>
      <c r="C122" s="1289"/>
    </row>
    <row r="123" spans="1:3" s="639" customFormat="1" ht="9.9" customHeight="1">
      <c r="A123" s="636"/>
      <c r="B123" s="1278"/>
      <c r="C123" s="638"/>
    </row>
    <row r="124" spans="1:3" s="639" customFormat="1" ht="15" customHeight="1">
      <c r="A124" s="636"/>
      <c r="B124" s="643" t="s">
        <v>1394</v>
      </c>
      <c r="C124" s="643" t="s">
        <v>1229</v>
      </c>
    </row>
    <row r="125" spans="1:3" s="639" customFormat="1" ht="15" customHeight="1">
      <c r="A125" s="636"/>
      <c r="B125" s="644" t="s">
        <v>1395</v>
      </c>
      <c r="C125" s="643" t="s">
        <v>1230</v>
      </c>
    </row>
    <row r="126" spans="1:3" s="639" customFormat="1" ht="15" customHeight="1">
      <c r="A126" s="636"/>
      <c r="B126" s="643" t="s">
        <v>1396</v>
      </c>
      <c r="C126" s="643" t="s">
        <v>1231</v>
      </c>
    </row>
    <row r="127" spans="1:3" s="639" customFormat="1" ht="15" customHeight="1">
      <c r="A127" s="636"/>
      <c r="B127" s="643" t="s">
        <v>1397</v>
      </c>
      <c r="C127" s="643" t="s">
        <v>1232</v>
      </c>
    </row>
    <row r="128" spans="1:3" s="639" customFormat="1" ht="9.9" customHeight="1">
      <c r="A128" s="636"/>
      <c r="B128" s="637"/>
      <c r="C128" s="638"/>
    </row>
    <row r="129" spans="1:3" s="635" customFormat="1" ht="19.8" thickBot="1">
      <c r="A129" s="634"/>
      <c r="B129" s="1289" t="s">
        <v>1398</v>
      </c>
      <c r="C129" s="1289"/>
    </row>
    <row r="130" spans="1:3" s="639" customFormat="1" ht="9.9" customHeight="1">
      <c r="A130" s="636"/>
      <c r="B130" s="1278"/>
      <c r="C130" s="638"/>
    </row>
    <row r="131" spans="1:3" s="639" customFormat="1" ht="15" customHeight="1">
      <c r="A131" s="636"/>
      <c r="B131" s="643" t="s">
        <v>1399</v>
      </c>
      <c r="C131" s="643" t="s">
        <v>1400</v>
      </c>
    </row>
    <row r="132" spans="1:3" s="639" customFormat="1" ht="15" customHeight="1">
      <c r="A132" s="636"/>
      <c r="B132" s="643" t="s">
        <v>1401</v>
      </c>
      <c r="C132" s="643" t="s">
        <v>1402</v>
      </c>
    </row>
    <row r="133" spans="1:3" s="639" customFormat="1" ht="9.9" customHeight="1">
      <c r="A133" s="636"/>
      <c r="B133" s="637"/>
      <c r="C133" s="638"/>
    </row>
    <row r="134" spans="1:3" s="635" customFormat="1" ht="19.8" thickBot="1">
      <c r="A134" s="634"/>
      <c r="B134" s="1289" t="s">
        <v>1403</v>
      </c>
      <c r="C134" s="1289"/>
    </row>
    <row r="135" spans="1:3" s="639" customFormat="1" ht="9.9" customHeight="1">
      <c r="A135" s="636"/>
      <c r="B135" s="1278"/>
      <c r="C135" s="656"/>
    </row>
    <row r="136" spans="1:3" s="639" customFormat="1" ht="15" customHeight="1">
      <c r="A136" s="636"/>
      <c r="B136" s="643" t="s">
        <v>1404</v>
      </c>
      <c r="C136" s="643" t="s">
        <v>1405</v>
      </c>
    </row>
    <row r="137" spans="1:3" s="639" customFormat="1" ht="15" customHeight="1">
      <c r="A137" s="636"/>
      <c r="B137" s="644" t="s">
        <v>1406</v>
      </c>
      <c r="C137" s="643" t="s">
        <v>1407</v>
      </c>
    </row>
    <row r="138" spans="1:3" s="639" customFormat="1" ht="15" customHeight="1">
      <c r="A138" s="636"/>
      <c r="B138" s="644" t="s">
        <v>1408</v>
      </c>
      <c r="C138" s="643" t="s">
        <v>1198</v>
      </c>
    </row>
    <row r="139" spans="1:3" s="639" customFormat="1" ht="15" customHeight="1">
      <c r="A139" s="636"/>
      <c r="B139" s="643" t="s">
        <v>1409</v>
      </c>
      <c r="C139" s="643" t="s">
        <v>1410</v>
      </c>
    </row>
    <row r="140" spans="1:3" s="639" customFormat="1" ht="15" customHeight="1">
      <c r="A140" s="636"/>
      <c r="B140" s="643" t="s">
        <v>1411</v>
      </c>
      <c r="C140" s="643" t="s">
        <v>1412</v>
      </c>
    </row>
    <row r="141" spans="1:3" s="639" customFormat="1" ht="15" customHeight="1">
      <c r="A141" s="636"/>
      <c r="B141" s="643" t="s">
        <v>1413</v>
      </c>
      <c r="C141" s="643" t="s">
        <v>1414</v>
      </c>
    </row>
    <row r="142" spans="1:3" s="639" customFormat="1" ht="15" customHeight="1">
      <c r="A142" s="636"/>
      <c r="B142" s="643" t="s">
        <v>1415</v>
      </c>
      <c r="C142" s="643" t="s">
        <v>1416</v>
      </c>
    </row>
    <row r="143" spans="1:3" s="639" customFormat="1" ht="15" customHeight="1">
      <c r="A143" s="636"/>
      <c r="B143" s="643" t="s">
        <v>1417</v>
      </c>
      <c r="C143" s="643" t="s">
        <v>1418</v>
      </c>
    </row>
    <row r="144" spans="1:3" s="639" customFormat="1" ht="9.9" customHeight="1">
      <c r="A144" s="636"/>
      <c r="B144" s="637"/>
      <c r="C144" s="638"/>
    </row>
    <row r="145" spans="1:3" s="635" customFormat="1" ht="19.8" thickBot="1">
      <c r="A145" s="634"/>
      <c r="B145" s="1289" t="s">
        <v>1419</v>
      </c>
      <c r="C145" s="1289"/>
    </row>
    <row r="146" spans="1:3" s="639" customFormat="1" ht="7.5" customHeight="1">
      <c r="A146" s="636"/>
      <c r="B146" s="1278"/>
      <c r="C146" s="638"/>
    </row>
    <row r="147" spans="1:3" s="639" customFormat="1" ht="15" customHeight="1">
      <c r="A147" s="636"/>
      <c r="B147" s="643" t="s">
        <v>1420</v>
      </c>
      <c r="C147" s="643" t="s">
        <v>1421</v>
      </c>
    </row>
    <row r="148" spans="1:3" s="639" customFormat="1" ht="10.5" customHeight="1">
      <c r="A148" s="636"/>
      <c r="B148" s="650"/>
      <c r="C148" s="650"/>
    </row>
    <row r="149" spans="1:3" s="635" customFormat="1" ht="19.8" thickBot="1">
      <c r="A149" s="634"/>
      <c r="B149" s="1289" t="s">
        <v>1422</v>
      </c>
      <c r="C149" s="1289"/>
    </row>
    <row r="150" spans="1:3" s="639" customFormat="1" ht="9.9" customHeight="1">
      <c r="A150" s="636"/>
      <c r="B150" s="1278"/>
      <c r="C150" s="638"/>
    </row>
    <row r="151" spans="1:3" s="639" customFormat="1" ht="15" customHeight="1">
      <c r="A151" s="636"/>
      <c r="B151" s="643" t="s">
        <v>1423</v>
      </c>
      <c r="C151" s="643" t="s">
        <v>1985</v>
      </c>
    </row>
    <row r="152" spans="1:3" s="639" customFormat="1" ht="15" customHeight="1">
      <c r="A152" s="636"/>
      <c r="B152" s="644" t="s">
        <v>1424</v>
      </c>
      <c r="C152" s="643" t="s">
        <v>1986</v>
      </c>
    </row>
    <row r="153" spans="1:3" s="639" customFormat="1" ht="15" customHeight="1">
      <c r="A153" s="636"/>
      <c r="B153" s="644" t="s">
        <v>1425</v>
      </c>
      <c r="C153" s="643" t="s">
        <v>1987</v>
      </c>
    </row>
    <row r="154" spans="1:3" s="639" customFormat="1" ht="15" customHeight="1">
      <c r="A154" s="636"/>
      <c r="B154" s="644" t="s">
        <v>1426</v>
      </c>
      <c r="C154" s="643" t="s">
        <v>1988</v>
      </c>
    </row>
    <row r="155" spans="1:3" s="639" customFormat="1" ht="9.9" customHeight="1">
      <c r="A155" s="636"/>
      <c r="B155" s="637"/>
      <c r="C155" s="638"/>
    </row>
    <row r="156" spans="1:3" s="635" customFormat="1" ht="19.8" thickBot="1">
      <c r="A156" s="634"/>
      <c r="B156" s="1289" t="s">
        <v>1427</v>
      </c>
      <c r="C156" s="1289"/>
    </row>
    <row r="157" spans="1:3" s="639" customFormat="1" ht="9.9" customHeight="1">
      <c r="A157" s="636"/>
      <c r="B157" s="1278"/>
      <c r="C157" s="638"/>
    </row>
    <row r="158" spans="1:3" s="639" customFormat="1" ht="15" customHeight="1">
      <c r="A158" s="636"/>
      <c r="B158" s="643" t="s">
        <v>1428</v>
      </c>
      <c r="C158" s="643" t="s">
        <v>2375</v>
      </c>
    </row>
    <row r="159" spans="1:3" s="639" customFormat="1" ht="15" customHeight="1">
      <c r="A159" s="636"/>
      <c r="B159" s="644" t="s">
        <v>1429</v>
      </c>
      <c r="C159" s="643" t="s">
        <v>1983</v>
      </c>
    </row>
    <row r="160" spans="1:3" s="639" customFormat="1" ht="15" customHeight="1">
      <c r="A160" s="636"/>
      <c r="B160" s="644" t="s">
        <v>1431</v>
      </c>
      <c r="C160" s="643" t="s">
        <v>1430</v>
      </c>
    </row>
    <row r="161" spans="1:3" s="639" customFormat="1" ht="15" customHeight="1">
      <c r="A161" s="636"/>
      <c r="B161" s="644" t="s">
        <v>1433</v>
      </c>
      <c r="C161" s="643" t="s">
        <v>1432</v>
      </c>
    </row>
    <row r="162" spans="1:3" s="639" customFormat="1" ht="15" customHeight="1">
      <c r="A162" s="636"/>
      <c r="B162" s="644" t="s">
        <v>1434</v>
      </c>
      <c r="C162" s="643" t="s">
        <v>2353</v>
      </c>
    </row>
    <row r="163" spans="1:3" s="639" customFormat="1" ht="15" customHeight="1">
      <c r="A163" s="636"/>
      <c r="B163" s="644" t="s">
        <v>1984</v>
      </c>
      <c r="C163" s="643" t="s">
        <v>1435</v>
      </c>
    </row>
    <row r="164" spans="1:3" s="639" customFormat="1" ht="15" customHeight="1">
      <c r="A164" s="636"/>
      <c r="B164" s="651"/>
      <c r="C164" s="652"/>
    </row>
    <row r="165" spans="1:3" s="639" customFormat="1" ht="7.5" customHeight="1">
      <c r="A165" s="636"/>
      <c r="B165" s="651"/>
      <c r="C165" s="652"/>
    </row>
    <row r="166" spans="1:3" s="639" customFormat="1" ht="15">
      <c r="A166" s="645"/>
      <c r="B166" s="653"/>
      <c r="C166" s="653"/>
    </row>
    <row r="167" spans="1:3" s="654" customFormat="1" ht="14.25" customHeight="1">
      <c r="A167" s="640"/>
      <c r="B167" s="640"/>
      <c r="C167" s="640"/>
    </row>
    <row r="168" spans="1:3" s="654" customFormat="1" ht="15" customHeight="1">
      <c r="A168" s="640"/>
      <c r="B168" s="640"/>
      <c r="C168" s="640"/>
    </row>
    <row r="169" spans="1:3" s="654" customFormat="1" ht="9.9" customHeight="1">
      <c r="A169" s="640"/>
      <c r="B169" s="640"/>
      <c r="C169" s="640"/>
    </row>
    <row r="170" spans="1:3" s="654" customFormat="1" ht="14.25" customHeight="1">
      <c r="A170" s="640"/>
      <c r="B170" s="640"/>
      <c r="C170" s="640"/>
    </row>
    <row r="171" spans="1:3" s="654" customFormat="1" ht="14.25" customHeight="1">
      <c r="A171" s="640"/>
      <c r="B171" s="640"/>
      <c r="C171" s="640"/>
    </row>
    <row r="172" spans="1:3" s="654" customFormat="1" ht="14.25" customHeight="1">
      <c r="A172" s="640"/>
      <c r="B172" s="640"/>
      <c r="C172" s="640"/>
    </row>
    <row r="173" spans="1:3" s="654" customFormat="1" ht="14.25" customHeight="1">
      <c r="A173" s="640"/>
      <c r="B173" s="640"/>
      <c r="C173" s="640"/>
    </row>
    <row r="174" spans="1:3" s="654" customFormat="1" ht="14.25" customHeight="1">
      <c r="A174" s="640"/>
      <c r="B174" s="640"/>
      <c r="C174" s="640"/>
    </row>
    <row r="175" spans="1:3" s="654" customFormat="1" ht="14.25" customHeight="1">
      <c r="A175" s="640"/>
      <c r="B175" s="640"/>
      <c r="C175" s="640"/>
    </row>
    <row r="176" spans="1:3" s="654" customFormat="1" ht="15" customHeight="1">
      <c r="A176" s="640"/>
      <c r="B176" s="640"/>
      <c r="C176" s="640"/>
    </row>
    <row r="177" spans="1:3" s="654" customFormat="1" ht="9.9" customHeight="1">
      <c r="A177" s="640"/>
      <c r="B177" s="640"/>
      <c r="C177" s="640"/>
    </row>
    <row r="178" spans="1:3" s="654" customFormat="1" ht="15" customHeight="1">
      <c r="A178" s="640"/>
      <c r="B178" s="640"/>
      <c r="C178" s="640"/>
    </row>
    <row r="179" spans="1:3" s="654" customFormat="1" ht="15" customHeight="1">
      <c r="A179" s="640"/>
      <c r="B179" s="640"/>
      <c r="C179" s="640"/>
    </row>
    <row r="180" spans="1:3" s="654" customFormat="1" ht="15" customHeight="1">
      <c r="A180" s="640"/>
      <c r="B180" s="640"/>
      <c r="C180" s="640"/>
    </row>
    <row r="181" spans="1:3" s="654" customFormat="1" ht="15" customHeight="1">
      <c r="A181" s="640"/>
      <c r="B181" s="640"/>
      <c r="C181" s="640"/>
    </row>
    <row r="182" spans="1:3" ht="12.75" customHeight="1"/>
    <row r="183" spans="1:3" ht="15" customHeight="1"/>
    <row r="184" spans="1:3" ht="9.9" customHeight="1"/>
    <row r="185" spans="1:3" ht="15" customHeight="1"/>
    <row r="186" spans="1:3" ht="15" customHeight="1"/>
    <row r="187" spans="1:3" ht="15" customHeight="1"/>
    <row r="188" spans="1:3" ht="12.75" customHeight="1"/>
    <row r="189" spans="1:3" ht="12.75" customHeight="1"/>
    <row r="190" spans="1:3" ht="12.75" customHeight="1"/>
    <row r="191" spans="1:3" ht="18" customHeight="1"/>
    <row r="192" spans="1:3" ht="60" customHeight="1"/>
    <row r="193" ht="37.5" customHeight="1"/>
    <row r="194" ht="16.350000000000001" customHeight="1"/>
    <row r="195" ht="22.5" customHeight="1"/>
    <row r="196" ht="15" customHeight="1"/>
    <row r="197" ht="9.9"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5" customHeight="1"/>
    <row r="208" ht="9.9" customHeight="1"/>
    <row r="209" ht="14.25" customHeight="1"/>
    <row r="210" ht="14.25" customHeight="1"/>
    <row r="211" ht="21" customHeight="1"/>
    <row r="212" ht="9.9"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4" customHeight="1"/>
    <row r="236" ht="14.4" customHeight="1"/>
    <row r="237" ht="14.25" customHeight="1"/>
    <row r="238" ht="14.25" customHeight="1"/>
    <row r="239" ht="14.25" customHeight="1"/>
    <row r="240" ht="13.95" customHeight="1"/>
    <row r="241" ht="14.25" customHeight="1"/>
    <row r="242" ht="14.25" customHeight="1"/>
    <row r="243" ht="14.25" customHeight="1"/>
    <row r="244" ht="14.25" customHeight="1"/>
    <row r="245" ht="14.25" customHeight="1"/>
    <row r="246" ht="21" customHeight="1"/>
    <row r="247" ht="9.9"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5" customHeight="1"/>
    <row r="263" ht="9.9" customHeight="1"/>
    <row r="264" ht="14.25" customHeight="1"/>
    <row r="265" ht="14.25" customHeight="1"/>
    <row r="266" ht="14.25" customHeight="1"/>
    <row r="267" ht="14.25" customHeight="1"/>
    <row r="268" ht="14.25" customHeight="1"/>
    <row r="269" ht="14.25" customHeight="1"/>
    <row r="270" ht="15" customHeight="1"/>
    <row r="271" ht="9.9" customHeight="1"/>
    <row r="272" ht="15" customHeight="1"/>
    <row r="273" ht="15" customHeight="1"/>
    <row r="274" ht="15" customHeight="1"/>
    <row r="275" ht="15" customHeight="1"/>
    <row r="276" ht="15" customHeight="1"/>
    <row r="277" ht="15" customHeight="1"/>
    <row r="278" ht="9.9" customHeight="1"/>
    <row r="279" ht="15" customHeight="1"/>
    <row r="280" ht="15" customHeight="1"/>
    <row r="281" ht="15" customHeight="1"/>
    <row r="282" ht="15" customHeight="1"/>
    <row r="283" ht="15" customHeight="1"/>
    <row r="284" ht="15" customHeight="1"/>
    <row r="285" ht="15" customHeight="1"/>
    <row r="286" ht="12.75" customHeight="1"/>
    <row r="287" ht="7.5" customHeight="1"/>
    <row r="288" ht="12.75" customHeight="1"/>
  </sheetData>
  <mergeCells count="13">
    <mergeCell ref="B5:C5"/>
    <mergeCell ref="B11:C11"/>
    <mergeCell ref="B25:C25"/>
    <mergeCell ref="B29:C29"/>
    <mergeCell ref="B86:C86"/>
    <mergeCell ref="B145:C145"/>
    <mergeCell ref="B149:C149"/>
    <mergeCell ref="B156:C156"/>
    <mergeCell ref="B103:C103"/>
    <mergeCell ref="B112:C112"/>
    <mergeCell ref="B122:C122"/>
    <mergeCell ref="B129:C129"/>
    <mergeCell ref="B134:C134"/>
  </mergeCells>
  <phoneticPr fontId="46" type="noConversion"/>
  <hyperlinks>
    <hyperlink ref="B158:C158" location="'Anexo I'!A1" display="I"/>
    <hyperlink ref="B159:C159" location="'Anexo II'!A1" display="II"/>
    <hyperlink ref="B160:C160" location="'Anexo III'!A1" display="III"/>
    <hyperlink ref="B161:C161" location="'Anexo IV'!A1" display="IV"/>
    <hyperlink ref="B162:C162" location="'Anexo V'!A1" display="V"/>
    <hyperlink ref="B163:C163" location="'Anexo VI'!A1" display="VI"/>
    <hyperlink ref="B7:C7" location="'2.1'!A1" display="'2.1'!A1"/>
    <hyperlink ref="B8:C8" location="'2.2'!A1" display="'2.2'!A1"/>
    <hyperlink ref="B9:C9" location="'2.3'!A1" display="'2.3'!A1"/>
    <hyperlink ref="B13:C13" location="'4.1'!A1" display="'4.1'!A1"/>
    <hyperlink ref="B14:C14" location="'4.2'!A1" display="'4.2'!A1"/>
    <hyperlink ref="B15:C15" location="'4.3'!A1" display="'4.3'!A1"/>
    <hyperlink ref="B16:C16" location="'4.4'!A1" display="'4.4'!A1"/>
    <hyperlink ref="B17:C17" location="'4.5'!A1" display="'4.5'!A1"/>
    <hyperlink ref="B18:C18" location="'4.6'!A1" display="'4.6'!A1"/>
    <hyperlink ref="B19:C19" location="'4.7'!A1" display="'4.7'!A1"/>
    <hyperlink ref="B20:C20" location="'4.8'!A1" display="'4.8'!A1"/>
    <hyperlink ref="B21:C21" location="'4.9'!A1" display="'4.9'!A1"/>
    <hyperlink ref="B22:C22" location="'4.10'!A1" display="'4.10'!A1"/>
    <hyperlink ref="B23:C23" location="'4.11'!A1" display="'4.11'!A1"/>
    <hyperlink ref="B27:C27" location="'5.1'!A1" display="'5.1'!A1"/>
    <hyperlink ref="B31:C31" location="'5.2'!C5" display="'5.2'!C5"/>
    <hyperlink ref="B32:C32" location="'5.3'!C20" display="'5.3'!C20"/>
    <hyperlink ref="B33:C33" location="'5.4'!C35" display="'5.4'!C35"/>
    <hyperlink ref="B34:C34" location="'5.5'!C65" display="'5.5'!C65"/>
    <hyperlink ref="B35:C35" location="'5.6'!A1" display="'5.6'!A1"/>
    <hyperlink ref="B36:C36" location="'5.7'!C5" display="'5.7'!C5"/>
    <hyperlink ref="B37:C37" location="'5.7 PY'!C20" display="'5.7 PY'!C20"/>
    <hyperlink ref="B38:C38" location="'5.8'!A1" display="'5.8'!A1"/>
    <hyperlink ref="B39:C39" location="'5.8 PY'!A1" display="'5.8 PY'!A1"/>
    <hyperlink ref="B40:C40" location="'5.9'!A1" display="'5.9'!A1"/>
    <hyperlink ref="B41:C41" location="'5.9 PY'!A1" display="'5.9 PY'!A1"/>
    <hyperlink ref="B42:C42" location="'5.10'!A1" display="'5.10'!A1"/>
    <hyperlink ref="B43:C43" location="'5.11'!A1" display="'5.11'!A1"/>
    <hyperlink ref="B44:C44" location="'5.11 PY'!A1" display="'5.11 PY'!A1"/>
    <hyperlink ref="B45:C45" location="'5.12'!A1" display="'5.12'!A1"/>
    <hyperlink ref="B46:C46" location="'5.12 PY'!A1" display="'5.12 PY'!A1"/>
    <hyperlink ref="B47:C47" location="'5.13'!A1" display="'5.13'!A1"/>
    <hyperlink ref="B48:C48" location="'5.14'!A1" display="'5.14'!A1"/>
    <hyperlink ref="B49:C49" location="'5.15'!A1" display="'5.15'!A1"/>
    <hyperlink ref="B50:C50" location="'5.16'!A1" display="'5.16'!A1"/>
    <hyperlink ref="B51:C51" location="'5.17'!A1" display="'5.17'!A1"/>
    <hyperlink ref="B52:C52" location="'5.18'!A1" display="'5.18'!A1"/>
    <hyperlink ref="B53:C53" location="'5.19'!A1" display="'5.19'!A1"/>
    <hyperlink ref="B54:C54" location="'5.20'!A1" display="'5.20'!A1"/>
    <hyperlink ref="B55:C55" location="'5.21'!A1" display="'5.21'!A1"/>
    <hyperlink ref="B56:C56" location="'5.22'!A1" display="'5.22'!A1"/>
    <hyperlink ref="B57:C57" location="'5.23'!A1" display="'5.23'!A1"/>
    <hyperlink ref="B58:C58" location="'5.24'!A1" display="'5.24'!A1"/>
    <hyperlink ref="B59:C59" location="'5.25'!A1" display="'5.25'!A1"/>
    <hyperlink ref="B60:C60" location="'5.26'!A1" display="'5.26'!A1"/>
    <hyperlink ref="B61:C61" location="'5.27'!A1" display="'5.27'!A1"/>
    <hyperlink ref="B62:C62" location="'5.28'!A1" display="'5.28'!A1"/>
    <hyperlink ref="B63:C63" location="'5.29'!A1" display="'5.29'!A1"/>
    <hyperlink ref="B64:C64" location="'5.30'!A1" display="'5.30'!A1"/>
    <hyperlink ref="B65:C65" location="'5.31'!A1" display="'5.31'!A1"/>
    <hyperlink ref="B66:C66" location="'5.32'!A1" display="'5.32'!A1"/>
    <hyperlink ref="B67:C67" location="'5.33'!A1" display="'5.33'!A1"/>
    <hyperlink ref="B68:C68" location="'5.34'!A1" display="'5.34'!A1"/>
    <hyperlink ref="B69:C69" location="'5.35'!C5" display="'5.35'!C5"/>
    <hyperlink ref="B70:C70" location="'5.36'!C16" display="'5.36'!C16"/>
    <hyperlink ref="B71:C71" location="'5.37'!C31" display="'5.37'!C31"/>
    <hyperlink ref="B72:C72" location="'5.38'!A1" display="'5.38'!A1"/>
    <hyperlink ref="B73:C73" location="'5.39'!A1" display="'5.39'!A1"/>
    <hyperlink ref="B74:C74" location="'5.40'!A1" display="'5.40'!A1"/>
    <hyperlink ref="B75:C75" location="'5.41'!A1" display="'5.41'!A1"/>
    <hyperlink ref="B76:C76" location="'5.42'!C5" display="'5.42'!C5"/>
    <hyperlink ref="B77:C77" location="'5.43'!C20" display="'5.43'!C20"/>
    <hyperlink ref="B78:C78" location="'5.44'!C35" display="'5.44'!C35"/>
    <hyperlink ref="B79:C79" location="'5.45'!C65" display="'5.45'!C65"/>
    <hyperlink ref="B80:C80" location="'5.46'!A1" display="'5.46'!A1"/>
    <hyperlink ref="B81:C81" location="'5.47'!C5" display="'5.47'!C5"/>
    <hyperlink ref="B82:C82" location="'5.48'!C20" display="'5.48'!C20"/>
    <hyperlink ref="B83:C83" location="'5.49'!A1" display="'5.49'!A1"/>
    <hyperlink ref="B84:C84" location="'5.50'!A1" display="'5.50'!A1"/>
    <hyperlink ref="B88:C88" location="'5.51'!A1" display="'5.51'!A1"/>
    <hyperlink ref="B89:C89" location="'5.52'!A1" display="'5.52'!A1"/>
    <hyperlink ref="B90:C90" location="'5.53'!A1" display="'5.53'!A1"/>
    <hyperlink ref="B91:C91" location="'5.53 PY'!A1" display="'5.53 PY'!A1"/>
    <hyperlink ref="B92:C92" location="'5.54'!A1" display="'5.54'!A1"/>
    <hyperlink ref="B93:C93" location="'5.55'!A1" display="'5.55'!A1"/>
    <hyperlink ref="B94:C94" location="'5.56'!A1" display="'5.56'!A1"/>
    <hyperlink ref="B95:C95" location="'5.56 PY'!A1" display="'5.56 PY'!A1"/>
    <hyperlink ref="B96:C96" location="'5.57'!A1" display="'5.57'!A1"/>
    <hyperlink ref="B97:C97" location="'5.58'!A1" display="'5.58'!A1"/>
    <hyperlink ref="B98:C98" location="'5.59'!A1" display="'5.59'!A1"/>
    <hyperlink ref="B99:C99" location="'5.60'!A1" display="'5.60'!A1"/>
    <hyperlink ref="B100:C100" location="'5.61'!A1" display="'5.61'!A1"/>
    <hyperlink ref="B101:C101" location="'5.62'!A1" display="'5.62'!A1"/>
    <hyperlink ref="B105:C105" location="'5.63'!A1" display="'5.63'!A1"/>
    <hyperlink ref="B106:C106" location="'5.64'!A1" display="'5.64'!A1"/>
    <hyperlink ref="B107:C107" location="'5.65'!A1" display="'5.65'!A1"/>
    <hyperlink ref="B108:C108" location="'5.66'!A1" display="'5.66'!A1"/>
    <hyperlink ref="B109:C109" location="'5.67'!A1" display="'5.67'!A1"/>
    <hyperlink ref="B110:C110" location="'5.68'!A1" display="'5.68'!A1"/>
    <hyperlink ref="B114:C114" location="'5.69'!A1" display="'5.69'!A1"/>
    <hyperlink ref="B115:C115" location="'5.70'!A1" display="'5.70'!A1"/>
    <hyperlink ref="B116:C116" location="'5.71'!A1" display="'5.71'!A1"/>
    <hyperlink ref="B117:C117" location="'5.72'!A1" display="'5.72'!A1"/>
    <hyperlink ref="B118:C118" location="'5.73'!A1" display="'5.73'!A1"/>
    <hyperlink ref="B119:C119" location="'5.74'!A1" display="'5.74'!A1"/>
    <hyperlink ref="B120:C120" location="'5.75'!A1" display="'5.75'!A1"/>
    <hyperlink ref="B124:C124" location="'7.1'!A1" display="'7.1'!A1"/>
    <hyperlink ref="B125:C125" location="'7.2'!A1" display="'7.2'!A1"/>
    <hyperlink ref="B126:C126" location="'7.3'!C5" display="'7.3'!C5"/>
    <hyperlink ref="B127:C127" location="'7.4'!C16" display="'7.4'!C16"/>
    <hyperlink ref="B131:C131" location="'8.1'!C31" display="'8.1'!C31"/>
    <hyperlink ref="B132:C132" location="'8.2'!A1" display="'8.2'!A1"/>
    <hyperlink ref="B136:C136" location="'10.1'!A1" display="'10.1'!A1"/>
    <hyperlink ref="B137:C137" location="'10.2'!A1" display="'10.2'!A1"/>
    <hyperlink ref="B138:C138" location="'10.3'!A1" display="'10.3'!A1"/>
    <hyperlink ref="B139:C139" location="'10.4'!C5" display="'10.4'!C5"/>
    <hyperlink ref="B140:C140" location="'10.5'!C16" display="'10.5'!C16"/>
    <hyperlink ref="B141:C141" location="'10.6'!C31" display="'10.6'!C31"/>
    <hyperlink ref="B142:C142" location="'10.7'!A1" display="'10.7'!A1"/>
    <hyperlink ref="B143:C143" location="'10.8'!A1" display="'10.8'!A1"/>
    <hyperlink ref="B147:C147" location="'11.1'!A1" display="'11.1'!A1"/>
    <hyperlink ref="B151:C151" location="'13.1'!A1" display="'13.1'!A1"/>
    <hyperlink ref="B152:C152" location="'13.2'!A1" display="'13.2'!A1"/>
    <hyperlink ref="B153:C153" location="'13.3'!A1" display="'13.3'!A1"/>
    <hyperlink ref="B154:C154" location="'13.4'!A1" display="'13.4'!A1"/>
    <hyperlink ref="C33" location="'5.4'!A1" display="Método IRB: exposición en función de la aplicación de técnicas de mitigación"/>
    <hyperlink ref="C34" location="'5.5'!A1" display="Correspondencia de nivel de calidad crediticia entre agencias de rating"/>
    <hyperlink ref="B34" location="'5.5'!A1" display="5.5"/>
    <hyperlink ref="B35" location="'5.6'!A1" display="5.6"/>
    <hyperlink ref="B36" location="'5.7'!A1" display="5.7"/>
    <hyperlink ref="B37" location="'5.7 PY'!A1" display="5.7"/>
    <hyperlink ref="B38" location="'5.8'!A1" display="5.8"/>
    <hyperlink ref="B39" location="'5.8 PY'!A1" display="5.8"/>
    <hyperlink ref="B71" location="'5.37'!A1" display="5.37"/>
    <hyperlink ref="C71" location="'5.37'!A1" display="EU CR6 - Método IRB - Exposiciones al riesgo de crédito por categoría de exposición e intervalo de PD (Pymes)"/>
    <hyperlink ref="B70" location="'5.36'!A1" display="5.36"/>
    <hyperlink ref="C70" location="'5.36'!A1" display="EU CR6 - Método IRB - Exposiciones al riesgo de crédito por categoría de exposición e intervalo de PD (Corporates)"/>
    <hyperlink ref="B69" location="'5.35'!A1" display="5.35"/>
    <hyperlink ref="C69" location="'5.35'!A1" display="Plantilla 3: Información sobre préstamos y anticipos recién originados provistos bajo esquemas de garantía pública recientemente aplicables e introducidos en respuesta a la crisis de COVID-19"/>
    <hyperlink ref="B68" location="'5.34'!A1" display="5.34"/>
    <hyperlink ref="B79" location="'5.45'!A1" display="5.45"/>
    <hyperlink ref="C79" location="'5.45'!A1" display="EU CR9 - Método IRB - Pruebas retrospectivas de la PD por categoría de exposición (Pymes)"/>
    <hyperlink ref="B82" location="'5.48'!A1" display="5.48"/>
    <hyperlink ref="C82" location="'5.48'!A1" display="EU CR9 - Método IRB - Pruebas retrospectivas de la PD por categoría de exposición (Minoristas renovables elegibles)"/>
    <hyperlink ref="B89" location="'5.52'!A1" display="5.52"/>
    <hyperlink ref="B127" location="'7.4'!A1" display="7.4"/>
    <hyperlink ref="C127" location="'7.4'!A1" display="EU MR2-B - Estado de flujos de APR de exposiciones al riesgo de mercado según el método IMA"/>
    <hyperlink ref="C126" location="'7.3'!A1" display="EU MR2-A - Riesgo de mercado según el método de modelos internos (IMA)"/>
    <hyperlink ref="B126" location="'7.3'!A1" display="7.3"/>
    <hyperlink ref="B131" location="'8.1'!A1" display="8.1"/>
    <hyperlink ref="C131" location="'8.1'!A1" display="Desglose APR por línea de negocio operacional"/>
    <hyperlink ref="B132" location="'8.2'!A1" display="8.2"/>
    <hyperlink ref="B139" location="'10.4'!A1" display="10.4"/>
    <hyperlink ref="C139" location="'10.4'!A1" display="Activos que garantizan operaciones de financiación y activos libres de carga"/>
    <hyperlink ref="B140" location="'10.5'!A1" display="10.5"/>
    <hyperlink ref="C140" location="'10.5'!A1" display="Activos recibidos que garantizan operaciones de financiación y activos libres de carga"/>
    <hyperlink ref="B141" location="'10.6'!A1" display="10.6"/>
    <hyperlink ref="C141" location="'10.6'!A1" display="Ratio de activos colaterizados valores mediana"/>
    <hyperlink ref="B142" location="'10.7'!A1" display="10.7"/>
    <hyperlink ref="C143" location="'10.8'!A1" display="Pasivos garantizados mediana de valores trimestrales"/>
  </hyperlinks>
  <printOptions horizontalCentered="1"/>
  <pageMargins left="0.70866141732283472" right="0.70866141732283472" top="0.74803149606299213" bottom="0.74803149606299213" header="0.31496062992125984" footer="0.31496062992125984"/>
  <pageSetup paperSize="9" scale="59" orientation="landscape" r:id="rId1"/>
  <rowBreaks count="1" manualBreakCount="1">
    <brk id="5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C30"/>
  <sheetViews>
    <sheetView showGridLines="0" showRowColHeaders="0" zoomScaleNormal="100" workbookViewId="0"/>
  </sheetViews>
  <sheetFormatPr baseColWidth="10" defaultColWidth="11.44140625" defaultRowHeight="12.75" customHeight="1"/>
  <cols>
    <col min="1" max="1" width="9.109375" style="708" customWidth="1"/>
    <col min="2" max="2" width="29" style="708" customWidth="1"/>
    <col min="3" max="3" width="11.33203125" style="708" customWidth="1"/>
    <col min="4" max="16384" width="11.44140625" style="708"/>
  </cols>
  <sheetData>
    <row r="1" spans="2:3" ht="16.8"/>
    <row r="2" spans="2:3" ht="16.8"/>
    <row r="3" spans="2:3" ht="16.5" customHeight="1" thickBot="1">
      <c r="B3" s="1298" t="s">
        <v>1538</v>
      </c>
      <c r="C3" s="1298" t="s">
        <v>0</v>
      </c>
    </row>
    <row r="4" spans="2:3" ht="16.8">
      <c r="B4" s="1319" t="s">
        <v>473</v>
      </c>
      <c r="C4" s="1319"/>
    </row>
    <row r="5" spans="2:3" ht="18" customHeight="1">
      <c r="B5" s="717"/>
      <c r="C5" s="631" t="s">
        <v>1537</v>
      </c>
    </row>
    <row r="6" spans="2:3" ht="18" customHeight="1" thickBot="1">
      <c r="B6" s="718" t="s">
        <v>1581</v>
      </c>
      <c r="C6" s="719">
        <v>17787.39</v>
      </c>
    </row>
    <row r="7" spans="2:3" ht="18" customHeight="1">
      <c r="B7" s="725" t="s">
        <v>1536</v>
      </c>
      <c r="C7" s="722">
        <v>1432.2969999999998</v>
      </c>
    </row>
    <row r="8" spans="2:3" ht="18" customHeight="1">
      <c r="B8" s="241" t="s">
        <v>1566</v>
      </c>
      <c r="C8" s="721">
        <v>1381.4949999999999</v>
      </c>
    </row>
    <row r="9" spans="2:3" ht="18" customHeight="1">
      <c r="B9" s="245" t="s">
        <v>1567</v>
      </c>
      <c r="C9" s="722">
        <v>-216.095</v>
      </c>
    </row>
    <row r="10" spans="2:3" ht="18" customHeight="1">
      <c r="B10" s="241" t="s">
        <v>1568</v>
      </c>
      <c r="C10" s="721">
        <v>386.27100000000002</v>
      </c>
    </row>
    <row r="11" spans="2:3" ht="18" customHeight="1">
      <c r="B11" s="245" t="s">
        <v>1569</v>
      </c>
      <c r="C11" s="722">
        <v>-119.374</v>
      </c>
    </row>
    <row r="12" spans="2:3" ht="18" customHeight="1">
      <c r="B12" s="241" t="s">
        <v>1576</v>
      </c>
      <c r="C12" s="721">
        <v>433.95699999999999</v>
      </c>
    </row>
    <row r="13" spans="2:3" ht="18" customHeight="1">
      <c r="B13" s="245" t="s">
        <v>1476</v>
      </c>
      <c r="C13" s="722">
        <v>358.70400000000001</v>
      </c>
    </row>
    <row r="14" spans="2:3" ht="18" customHeight="1">
      <c r="B14" s="241" t="s">
        <v>1570</v>
      </c>
      <c r="C14" s="721">
        <v>85.216999999999999</v>
      </c>
    </row>
    <row r="15" spans="2:3" ht="18" customHeight="1">
      <c r="B15" s="245" t="s">
        <v>1571</v>
      </c>
      <c r="C15" s="722">
        <v>-9.9640000000000004</v>
      </c>
    </row>
    <row r="16" spans="2:3" ht="18" customHeight="1" thickBot="1">
      <c r="B16" s="718" t="s">
        <v>1582</v>
      </c>
      <c r="C16" s="719">
        <v>19653.643999999997</v>
      </c>
    </row>
    <row r="17" spans="2:3" ht="3.75" customHeight="1">
      <c r="B17" s="723"/>
      <c r="C17" s="724"/>
    </row>
    <row r="18" spans="2:3" ht="24" customHeight="1" thickBot="1">
      <c r="B18" s="718" t="s">
        <v>1583</v>
      </c>
      <c r="C18" s="719">
        <v>2235.7399999999998</v>
      </c>
    </row>
    <row r="19" spans="2:3" ht="18" customHeight="1">
      <c r="B19" s="241" t="s">
        <v>1577</v>
      </c>
      <c r="C19" s="721">
        <v>748.04100000000005</v>
      </c>
    </row>
    <row r="20" spans="2:3" ht="18" customHeight="1">
      <c r="B20" s="245" t="s">
        <v>1572</v>
      </c>
      <c r="C20" s="722">
        <v>748.04100000000005</v>
      </c>
    </row>
    <row r="21" spans="2:3" ht="18" customHeight="1">
      <c r="B21" s="241" t="s">
        <v>1578</v>
      </c>
      <c r="C21" s="721">
        <v>0</v>
      </c>
    </row>
    <row r="22" spans="2:3" ht="22.5" customHeight="1" thickBot="1">
      <c r="B22" s="718" t="s">
        <v>1584</v>
      </c>
      <c r="C22" s="719">
        <v>2983.7809999999999</v>
      </c>
    </row>
    <row r="23" spans="2:3" ht="3.75" customHeight="1">
      <c r="B23" s="723"/>
      <c r="C23" s="724"/>
    </row>
    <row r="24" spans="2:3" ht="18" customHeight="1" thickBot="1">
      <c r="B24" s="718" t="s">
        <v>1585</v>
      </c>
      <c r="C24" s="719">
        <v>3224.0439999999999</v>
      </c>
    </row>
    <row r="25" spans="2:3" ht="18" customHeight="1">
      <c r="B25" s="241" t="s">
        <v>1579</v>
      </c>
      <c r="C25" s="721">
        <v>183.203</v>
      </c>
    </row>
    <row r="26" spans="2:3" ht="18" customHeight="1">
      <c r="B26" s="245" t="s">
        <v>1573</v>
      </c>
      <c r="C26" s="722">
        <v>0</v>
      </c>
    </row>
    <row r="27" spans="2:3" ht="18" customHeight="1">
      <c r="B27" s="241" t="s">
        <v>1574</v>
      </c>
      <c r="C27" s="721">
        <v>0</v>
      </c>
    </row>
    <row r="28" spans="2:3" ht="18" customHeight="1">
      <c r="B28" s="245" t="s">
        <v>1575</v>
      </c>
      <c r="C28" s="722">
        <v>183.203</v>
      </c>
    </row>
    <row r="29" spans="2:3" ht="18" customHeight="1">
      <c r="B29" s="241" t="s">
        <v>1580</v>
      </c>
      <c r="C29" s="721">
        <v>0</v>
      </c>
    </row>
    <row r="30" spans="2:3" ht="18" customHeight="1" thickBot="1">
      <c r="B30" s="718" t="s">
        <v>1586</v>
      </c>
      <c r="C30" s="719">
        <v>3407.2469999999998</v>
      </c>
    </row>
  </sheetData>
  <mergeCells count="2">
    <mergeCell ref="B3:C3"/>
    <mergeCell ref="B4:C4"/>
  </mergeCells>
  <pageMargins left="0.7" right="0.7" top="0.75" bottom="0.75" header="0.3" footer="0.3"/>
  <pageSetup orientation="portrait" horizontalDpi="72" verticalDpi="72"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0"/>
  <dimension ref="B1:D60"/>
  <sheetViews>
    <sheetView showGridLines="0" showRowColHeaders="0" topLeftCell="A2" zoomScaleNormal="100" workbookViewId="0">
      <selection activeCell="C5" sqref="C5"/>
    </sheetView>
  </sheetViews>
  <sheetFormatPr baseColWidth="10" defaultColWidth="9.109375" defaultRowHeight="13.2"/>
  <cols>
    <col min="2" max="2" width="23.109375"/>
    <col min="3" max="3" width="11.5546875"/>
    <col min="4" max="4" width="14.44140625"/>
  </cols>
  <sheetData>
    <row r="1" spans="2:4" ht="12.75" hidden="1" customHeight="1">
      <c r="B1" s="1346" t="s">
        <v>1047</v>
      </c>
      <c r="C1" s="1346" t="s">
        <v>0</v>
      </c>
      <c r="D1" s="1346" t="s">
        <v>0</v>
      </c>
    </row>
    <row r="2" spans="2:4" ht="12.75" customHeight="1">
      <c r="B2" s="52"/>
      <c r="C2" s="52"/>
      <c r="D2" s="52"/>
    </row>
    <row r="3" spans="2:4" ht="39.6" customHeight="1" thickBot="1">
      <c r="B3" s="1310" t="s">
        <v>1981</v>
      </c>
      <c r="C3" s="1310" t="s">
        <v>0</v>
      </c>
      <c r="D3" s="1310" t="s">
        <v>0</v>
      </c>
    </row>
    <row r="4" spans="2:4" ht="20.25" customHeight="1">
      <c r="B4" s="546" t="s">
        <v>1048</v>
      </c>
      <c r="C4" s="506"/>
      <c r="D4" s="506"/>
    </row>
    <row r="5" spans="2:4" ht="26.25" customHeight="1">
      <c r="B5" s="547"/>
      <c r="C5" s="548" t="s">
        <v>1049</v>
      </c>
      <c r="D5" s="549" t="s">
        <v>1050</v>
      </c>
    </row>
    <row r="6" spans="2:4" ht="26.25" customHeight="1">
      <c r="B6" s="550" t="s">
        <v>1051</v>
      </c>
      <c r="C6" s="551">
        <v>312.6771</v>
      </c>
      <c r="D6" s="552">
        <v>25.014199999999999</v>
      </c>
    </row>
    <row r="7" spans="2:4" ht="26.25" customHeight="1">
      <c r="B7" s="550" t="s">
        <v>1052</v>
      </c>
      <c r="C7" s="553"/>
      <c r="D7" s="554">
        <v>11.228400000000001</v>
      </c>
    </row>
    <row r="8" spans="2:4" ht="26.25" customHeight="1">
      <c r="B8" s="550" t="s">
        <v>1053</v>
      </c>
      <c r="C8" s="555"/>
      <c r="D8" s="554">
        <v>25.014199999999999</v>
      </c>
    </row>
    <row r="9" spans="2:4" ht="26.25" customHeight="1">
      <c r="B9" s="550" t="s">
        <v>1054</v>
      </c>
      <c r="C9" s="556">
        <v>574.71400000000006</v>
      </c>
      <c r="D9" s="554">
        <v>45.9771</v>
      </c>
    </row>
    <row r="10" spans="2:4" ht="26.25" customHeight="1">
      <c r="B10" s="550" t="s">
        <v>1055</v>
      </c>
      <c r="C10" s="555"/>
      <c r="D10" s="554">
        <v>17.670200000000001</v>
      </c>
    </row>
    <row r="11" spans="2:4" ht="26.25" customHeight="1">
      <c r="B11" s="550" t="s">
        <v>1053</v>
      </c>
      <c r="C11" s="555"/>
      <c r="D11" s="554">
        <v>45.9771</v>
      </c>
    </row>
    <row r="12" spans="2:4" ht="26.25" customHeight="1">
      <c r="B12" s="550" t="s">
        <v>1056</v>
      </c>
      <c r="C12" s="556">
        <v>221.80029999999999</v>
      </c>
      <c r="D12" s="554">
        <v>17.744</v>
      </c>
    </row>
    <row r="13" spans="2:4" ht="26.25" customHeight="1">
      <c r="B13" s="550" t="s">
        <v>1057</v>
      </c>
      <c r="C13" s="555"/>
      <c r="D13" s="554">
        <v>17.744</v>
      </c>
    </row>
    <row r="14" spans="2:4" ht="26.25" customHeight="1">
      <c r="B14" s="550" t="s">
        <v>1058</v>
      </c>
      <c r="C14" s="555"/>
      <c r="D14" s="554">
        <v>14.812099999999999</v>
      </c>
    </row>
    <row r="15" spans="2:4" ht="26.25" customHeight="1">
      <c r="B15" s="550" t="s">
        <v>1059</v>
      </c>
      <c r="C15" s="556">
        <v>0</v>
      </c>
      <c r="D15" s="554">
        <v>0</v>
      </c>
    </row>
    <row r="16" spans="2:4" ht="26.25" customHeight="1">
      <c r="B16" s="550" t="s">
        <v>1057</v>
      </c>
      <c r="C16" s="555"/>
      <c r="D16" s="554">
        <v>0</v>
      </c>
    </row>
    <row r="17" spans="2:4" ht="26.25" customHeight="1">
      <c r="B17" s="550" t="s">
        <v>1058</v>
      </c>
      <c r="C17" s="555"/>
      <c r="D17" s="554">
        <v>0</v>
      </c>
    </row>
    <row r="18" spans="2:4" ht="26.25" customHeight="1">
      <c r="B18" s="557" t="s">
        <v>1060</v>
      </c>
      <c r="C18" s="558"/>
      <c r="D18" s="554">
        <v>0</v>
      </c>
    </row>
    <row r="19" spans="2:4" ht="20.25" customHeight="1" thickBot="1">
      <c r="B19" s="559" t="s">
        <v>1061</v>
      </c>
      <c r="C19" s="560">
        <v>1109.1913999999999</v>
      </c>
      <c r="D19" s="560">
        <v>88.735299999999995</v>
      </c>
    </row>
    <row r="20" spans="2:4" ht="13.5" customHeight="1"/>
    <row r="21" spans="2:4" ht="12.75" customHeight="1"/>
    <row r="22" spans="2:4" ht="12.75" customHeight="1"/>
    <row r="23" spans="2:4" ht="33" customHeight="1"/>
    <row r="24" spans="2:4" ht="20.25" customHeight="1"/>
    <row r="25" spans="2:4" ht="26.25" customHeight="1"/>
    <row r="26" spans="2:4" ht="26.25" customHeight="1"/>
    <row r="27" spans="2:4" ht="26.25" customHeight="1"/>
    <row r="28" spans="2:4" ht="26.25" customHeight="1"/>
    <row r="29" spans="2:4" ht="26.25" customHeight="1"/>
    <row r="30" spans="2:4" ht="26.25" customHeight="1"/>
    <row r="31" spans="2:4" ht="26.25" customHeight="1"/>
    <row r="32" spans="2:4" ht="26.25" customHeight="1"/>
    <row r="33" ht="26.25" customHeight="1"/>
    <row r="34" ht="26.25" customHeight="1"/>
    <row r="35" ht="26.25" customHeight="1"/>
    <row r="36" ht="26.25" customHeight="1"/>
    <row r="37" ht="26.25" customHeight="1"/>
    <row r="38" ht="26.25" customHeight="1"/>
    <row r="39" ht="20.25" customHeight="1"/>
    <row r="40" ht="12" customHeight="1"/>
    <row r="41" ht="12.75" customHeight="1"/>
    <row r="42" ht="12.75" customHeight="1"/>
    <row r="43" ht="33" customHeight="1"/>
    <row r="44" ht="20.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0.25" customHeight="1"/>
    <row r="60" ht="12.75" customHeight="1"/>
  </sheetData>
  <mergeCells count="2">
    <mergeCell ref="B1:D1"/>
    <mergeCell ref="B3:D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1:I58"/>
  <sheetViews>
    <sheetView showGridLines="0" showRowColHeaders="0" topLeftCell="A2" zoomScaleNormal="100" workbookViewId="0">
      <selection activeCell="C16" sqref="C16"/>
    </sheetView>
  </sheetViews>
  <sheetFormatPr baseColWidth="10" defaultColWidth="9.109375" defaultRowHeight="13.2"/>
  <cols>
    <col min="2" max="2" width="46.109375"/>
    <col min="3" max="3" width="7.88671875" bestFit="1" customWidth="1"/>
    <col min="4" max="4" width="6.109375" bestFit="1" customWidth="1"/>
    <col min="5" max="5" width="6.5546875" bestFit="1" customWidth="1"/>
    <col min="6" max="6" width="14.88671875" customWidth="1"/>
    <col min="7" max="7" width="6.88671875"/>
    <col min="8" max="8" width="8.6640625" bestFit="1" customWidth="1"/>
    <col min="9" max="9" width="13.88671875" bestFit="1" customWidth="1"/>
  </cols>
  <sheetData>
    <row r="1" spans="2:9" ht="15.6" hidden="1" customHeight="1">
      <c r="B1" s="1481" t="s">
        <v>1062</v>
      </c>
      <c r="C1" s="1481" t="s">
        <v>0</v>
      </c>
      <c r="D1" s="1481" t="s">
        <v>0</v>
      </c>
      <c r="E1" s="1481" t="s">
        <v>0</v>
      </c>
      <c r="F1" s="1481" t="s">
        <v>0</v>
      </c>
      <c r="G1" s="1481" t="s">
        <v>0</v>
      </c>
      <c r="H1" s="1481" t="s">
        <v>0</v>
      </c>
      <c r="I1" s="561"/>
    </row>
    <row r="2" spans="2:9" ht="12.6" customHeight="1">
      <c r="B2" s="562"/>
      <c r="C2" s="562"/>
      <c r="D2" s="562"/>
      <c r="E2" s="562"/>
      <c r="F2" s="562"/>
      <c r="G2" s="562"/>
      <c r="H2" s="562"/>
      <c r="I2" s="562"/>
    </row>
    <row r="3" spans="2:9" ht="15" customHeight="1" thickBot="1">
      <c r="B3" s="1310" t="s">
        <v>2107</v>
      </c>
      <c r="C3" s="1310" t="s">
        <v>0</v>
      </c>
      <c r="D3" s="1310" t="s">
        <v>0</v>
      </c>
      <c r="E3" s="1310" t="s">
        <v>0</v>
      </c>
      <c r="F3" s="1310" t="s">
        <v>0</v>
      </c>
      <c r="G3" s="1310" t="s">
        <v>0</v>
      </c>
      <c r="H3" s="1310" t="s">
        <v>0</v>
      </c>
      <c r="I3" s="1310" t="s">
        <v>0</v>
      </c>
    </row>
    <row r="4" spans="2:9" ht="12.6" customHeight="1">
      <c r="B4" s="1482" t="s">
        <v>1063</v>
      </c>
      <c r="C4" s="1482" t="s">
        <v>0</v>
      </c>
      <c r="D4" s="563"/>
      <c r="E4" s="563"/>
      <c r="F4" s="563"/>
      <c r="G4" s="563"/>
      <c r="H4" s="563"/>
      <c r="I4" s="563"/>
    </row>
    <row r="5" spans="2:9" ht="40.5" customHeight="1">
      <c r="B5" s="564"/>
      <c r="C5" s="501" t="s">
        <v>1064</v>
      </c>
      <c r="D5" s="273" t="s">
        <v>1065</v>
      </c>
      <c r="E5" s="273" t="s">
        <v>1066</v>
      </c>
      <c r="F5" s="273" t="s">
        <v>1067</v>
      </c>
      <c r="G5" s="273" t="s">
        <v>1068</v>
      </c>
      <c r="H5" s="273" t="s">
        <v>1069</v>
      </c>
      <c r="I5" s="273" t="s">
        <v>1070</v>
      </c>
    </row>
    <row r="6" spans="2:9" ht="11.25" customHeight="1" thickBot="1">
      <c r="B6" s="565" t="s">
        <v>2099</v>
      </c>
      <c r="C6" s="231">
        <v>183.22264999999999</v>
      </c>
      <c r="D6" s="231">
        <v>623.24908000000005</v>
      </c>
      <c r="E6" s="231">
        <v>185.04504</v>
      </c>
      <c r="F6" s="231">
        <v>0</v>
      </c>
      <c r="G6" s="231">
        <v>0</v>
      </c>
      <c r="H6" s="231">
        <v>991.51676999999995</v>
      </c>
      <c r="I6" s="231">
        <v>79.321340000000006</v>
      </c>
    </row>
    <row r="7" spans="2:9" ht="11.25" customHeight="1">
      <c r="B7" s="566" t="s">
        <v>2100</v>
      </c>
      <c r="C7" s="57">
        <v>134.78466</v>
      </c>
      <c r="D7" s="57">
        <v>418.86424</v>
      </c>
      <c r="E7" s="57">
        <v>-26.262589999999999</v>
      </c>
      <c r="F7" s="57">
        <v>0</v>
      </c>
      <c r="G7" s="57">
        <v>0</v>
      </c>
      <c r="H7" s="57">
        <v>527.38631999999996</v>
      </c>
      <c r="I7" s="57">
        <v>42.190910000000002</v>
      </c>
    </row>
    <row r="8" spans="2:9" ht="11.25" customHeight="1" thickBot="1">
      <c r="B8" s="565" t="s">
        <v>2101</v>
      </c>
      <c r="C8" s="231">
        <v>48.437989999999999</v>
      </c>
      <c r="D8" s="231">
        <v>204.38484</v>
      </c>
      <c r="E8" s="231">
        <v>158.78245000000001</v>
      </c>
      <c r="F8" s="231">
        <v>0</v>
      </c>
      <c r="G8" s="231">
        <v>0</v>
      </c>
      <c r="H8" s="231">
        <v>411.60527999999999</v>
      </c>
      <c r="I8" s="231">
        <v>32.928420000000003</v>
      </c>
    </row>
    <row r="9" spans="2:9" ht="11.25" customHeight="1">
      <c r="B9" s="566" t="s">
        <v>2102</v>
      </c>
      <c r="C9" s="57">
        <v>61.277430000000003</v>
      </c>
      <c r="D9" s="57">
        <v>-97.939729999999997</v>
      </c>
      <c r="E9" s="57">
        <v>123.94841</v>
      </c>
      <c r="F9" s="57">
        <v>0</v>
      </c>
      <c r="G9" s="57">
        <v>0</v>
      </c>
      <c r="H9" s="57">
        <v>87.286109999999994</v>
      </c>
      <c r="I9" s="57">
        <v>6.9828900000000003</v>
      </c>
    </row>
    <row r="10" spans="2:9" ht="11.25" customHeight="1">
      <c r="B10" s="567" t="s">
        <v>2103</v>
      </c>
      <c r="C10" s="324">
        <v>30.639140000000001</v>
      </c>
      <c r="D10" s="324">
        <v>114.43295000000001</v>
      </c>
      <c r="E10" s="324">
        <v>-60.93056</v>
      </c>
      <c r="F10" s="324">
        <v>0</v>
      </c>
      <c r="G10" s="324">
        <v>0</v>
      </c>
      <c r="H10" s="324">
        <v>84.14152</v>
      </c>
      <c r="I10" s="324">
        <v>6.7313200000000002</v>
      </c>
    </row>
    <row r="11" spans="2:9" ht="11.25" customHeight="1">
      <c r="B11" s="568" t="s">
        <v>1745</v>
      </c>
      <c r="C11" s="326">
        <v>0</v>
      </c>
      <c r="D11" s="326">
        <v>0</v>
      </c>
      <c r="E11" s="326">
        <v>0</v>
      </c>
      <c r="F11" s="326">
        <v>0</v>
      </c>
      <c r="G11" s="326">
        <v>0</v>
      </c>
      <c r="H11" s="326">
        <v>0</v>
      </c>
      <c r="I11" s="326">
        <v>0</v>
      </c>
    </row>
    <row r="12" spans="2:9" ht="11.25" customHeight="1">
      <c r="B12" s="567" t="s">
        <v>2104</v>
      </c>
      <c r="C12" s="324">
        <v>0</v>
      </c>
      <c r="D12" s="324">
        <v>0</v>
      </c>
      <c r="E12" s="324">
        <v>0</v>
      </c>
      <c r="F12" s="324">
        <v>0</v>
      </c>
      <c r="G12" s="324">
        <v>0</v>
      </c>
      <c r="H12" s="324">
        <v>0</v>
      </c>
      <c r="I12" s="324">
        <v>0</v>
      </c>
    </row>
    <row r="13" spans="2:9" ht="11.25" customHeight="1">
      <c r="B13" s="568" t="s">
        <v>1744</v>
      </c>
      <c r="C13" s="326">
        <v>0</v>
      </c>
      <c r="D13" s="326">
        <v>0</v>
      </c>
      <c r="E13" s="326">
        <v>0</v>
      </c>
      <c r="F13" s="326">
        <v>0</v>
      </c>
      <c r="G13" s="326">
        <v>0</v>
      </c>
      <c r="H13" s="326">
        <v>0</v>
      </c>
      <c r="I13" s="326">
        <v>0</v>
      </c>
    </row>
    <row r="14" spans="2:9" ht="11.25" customHeight="1">
      <c r="B14" s="567" t="s">
        <v>1896</v>
      </c>
      <c r="C14" s="324">
        <v>0</v>
      </c>
      <c r="D14" s="324">
        <v>0</v>
      </c>
      <c r="E14" s="324">
        <v>0</v>
      </c>
      <c r="F14" s="324">
        <v>0</v>
      </c>
      <c r="G14" s="324">
        <v>0</v>
      </c>
      <c r="H14" s="324">
        <v>0</v>
      </c>
      <c r="I14" s="324">
        <v>0</v>
      </c>
    </row>
    <row r="15" spans="2:9" ht="11.25" customHeight="1" thickBot="1">
      <c r="B15" s="565" t="s">
        <v>2105</v>
      </c>
      <c r="C15" s="231">
        <v>140.35455999999999</v>
      </c>
      <c r="D15" s="231">
        <v>220.87806</v>
      </c>
      <c r="E15" s="231">
        <v>221.80029999999999</v>
      </c>
      <c r="F15" s="231">
        <v>0</v>
      </c>
      <c r="G15" s="231">
        <v>0</v>
      </c>
      <c r="H15" s="231">
        <v>583.03291000000002</v>
      </c>
      <c r="I15" s="231">
        <v>46.642629999999997</v>
      </c>
    </row>
    <row r="16" spans="2:9" ht="11.25" customHeight="1">
      <c r="B16" s="569" t="s">
        <v>2100</v>
      </c>
      <c r="C16" s="64">
        <v>172.32253</v>
      </c>
      <c r="D16" s="64">
        <v>353.83593999999999</v>
      </c>
      <c r="E16" s="64">
        <v>0</v>
      </c>
      <c r="F16" s="64">
        <v>0</v>
      </c>
      <c r="G16" s="64">
        <v>0</v>
      </c>
      <c r="H16" s="64">
        <v>526.15846999999997</v>
      </c>
      <c r="I16" s="64">
        <v>42.092680000000001</v>
      </c>
    </row>
    <row r="17" spans="2:9" ht="11.25" customHeight="1" thickBot="1">
      <c r="B17" s="570" t="s">
        <v>2106</v>
      </c>
      <c r="C17" s="231">
        <v>312.67707999999999</v>
      </c>
      <c r="D17" s="231">
        <v>574.71400000000006</v>
      </c>
      <c r="E17" s="231">
        <v>221.80029999999999</v>
      </c>
      <c r="F17" s="231">
        <v>0</v>
      </c>
      <c r="G17" s="231">
        <v>0</v>
      </c>
      <c r="H17" s="231">
        <v>1109.19138</v>
      </c>
      <c r="I17" s="231">
        <v>88.735309999999998</v>
      </c>
    </row>
    <row r="18" spans="2:9" ht="12.6" customHeight="1">
      <c r="B18" s="571"/>
      <c r="C18" s="571"/>
      <c r="D18" s="571"/>
      <c r="E18" s="571"/>
      <c r="F18" s="571"/>
      <c r="G18" s="571"/>
      <c r="H18" s="571"/>
      <c r="I18" s="571"/>
    </row>
    <row r="19" spans="2:9" ht="12.6" customHeight="1"/>
    <row r="20" spans="2:9" ht="15.6" customHeight="1"/>
    <row r="21" spans="2:9" ht="12.6" customHeight="1"/>
    <row r="22" spans="2:9" ht="15" customHeight="1"/>
    <row r="23" spans="2:9" ht="12.6" customHeight="1"/>
    <row r="24" spans="2:9" ht="40.5" customHeight="1"/>
    <row r="25" spans="2:9" ht="11.25" customHeight="1"/>
    <row r="26" spans="2:9" ht="11.25" customHeight="1"/>
    <row r="27" spans="2:9" ht="11.25" customHeight="1"/>
    <row r="28" spans="2:9" ht="11.25" customHeight="1"/>
    <row r="29" spans="2:9" ht="11.25" customHeight="1"/>
    <row r="30" spans="2:9" ht="11.25" customHeight="1"/>
    <row r="31" spans="2:9" ht="11.25" customHeight="1"/>
    <row r="32" spans="2:9" ht="11.25" customHeight="1"/>
    <row r="33" ht="11.25" customHeight="1"/>
    <row r="34" ht="11.25" customHeight="1"/>
    <row r="35" ht="11.25" customHeight="1"/>
    <row r="36" ht="11.25" customHeight="1"/>
    <row r="37" ht="12.6" customHeight="1"/>
    <row r="38" ht="12.6" customHeight="1"/>
    <row r="39" ht="12.6" customHeight="1"/>
    <row r="40" ht="15.6" customHeight="1"/>
    <row r="41" ht="12.6" customHeight="1"/>
    <row r="42" ht="15" customHeight="1"/>
    <row r="43" ht="12.6" customHeight="1"/>
    <row r="44" ht="40.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2.6" customHeight="1"/>
    <row r="58" ht="12.6" customHeight="1"/>
  </sheetData>
  <mergeCells count="3">
    <mergeCell ref="B1:H1"/>
    <mergeCell ref="B3:I3"/>
    <mergeCell ref="B4:C4"/>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showGridLines="0" showRowColHeaders="0" workbookViewId="0"/>
  </sheetViews>
  <sheetFormatPr baseColWidth="10" defaultColWidth="9.109375" defaultRowHeight="24.75" customHeight="1"/>
  <cols>
    <col min="1" max="1" width="9.109375" style="640" customWidth="1"/>
    <col min="2" max="2" width="20.6640625" style="640" customWidth="1"/>
    <col min="3" max="3" width="11.6640625" style="640" customWidth="1"/>
    <col min="4" max="4" width="11.44140625" style="640" customWidth="1"/>
    <col min="5" max="5" width="12.6640625" style="640" customWidth="1"/>
    <col min="6" max="6" width="14" style="640" customWidth="1"/>
    <col min="7" max="7" width="10.6640625" style="640" bestFit="1" customWidth="1"/>
    <col min="8" max="16384" width="9.109375" style="640"/>
  </cols>
  <sheetData>
    <row r="2" spans="2:6" ht="15"/>
    <row r="3" spans="2:6" ht="15.75" customHeight="1" thickBot="1">
      <c r="B3" s="1298" t="s">
        <v>2363</v>
      </c>
      <c r="C3" s="1298" t="s">
        <v>0</v>
      </c>
      <c r="D3" s="1298" t="s">
        <v>0</v>
      </c>
      <c r="E3" s="1298" t="s">
        <v>0</v>
      </c>
      <c r="F3" s="1298" t="s">
        <v>0</v>
      </c>
    </row>
    <row r="4" spans="2:6" ht="12.75" customHeight="1">
      <c r="B4" s="1349" t="s">
        <v>1520</v>
      </c>
      <c r="C4" s="1349" t="s">
        <v>0</v>
      </c>
      <c r="D4" s="1349" t="s">
        <v>0</v>
      </c>
      <c r="E4" s="1349" t="s">
        <v>0</v>
      </c>
      <c r="F4" s="1349" t="s">
        <v>0</v>
      </c>
    </row>
    <row r="5" spans="2:6" ht="39.75" customHeight="1">
      <c r="B5" s="1281"/>
      <c r="C5" s="1282" t="s">
        <v>2372</v>
      </c>
      <c r="D5" s="1282" t="s">
        <v>515</v>
      </c>
      <c r="E5" s="1282" t="s">
        <v>589</v>
      </c>
      <c r="F5" s="1282" t="s">
        <v>2044</v>
      </c>
    </row>
    <row r="6" spans="2:6" ht="12.75" customHeight="1">
      <c r="B6" s="730" t="s">
        <v>2364</v>
      </c>
      <c r="C6" s="713">
        <v>3690.112408077443</v>
      </c>
      <c r="D6" s="713">
        <v>5535.1686121161638</v>
      </c>
      <c r="E6" s="731">
        <v>1.4999999999999998</v>
      </c>
      <c r="F6" s="713">
        <v>442.81348896929313</v>
      </c>
    </row>
    <row r="7" spans="2:6" ht="12.75" customHeight="1">
      <c r="B7" s="732" t="s">
        <v>2365</v>
      </c>
      <c r="C7" s="762">
        <v>729.22151205354055</v>
      </c>
      <c r="D7" s="762">
        <v>1093.832268080311</v>
      </c>
      <c r="E7" s="733">
        <v>1.5000000000000002</v>
      </c>
      <c r="F7" s="762">
        <v>87.506581446424875</v>
      </c>
    </row>
    <row r="8" spans="2:6" ht="12.75" customHeight="1">
      <c r="B8" s="730" t="s">
        <v>2366</v>
      </c>
      <c r="C8" s="713">
        <v>176.08076499301657</v>
      </c>
      <c r="D8" s="713">
        <v>264.12114748952484</v>
      </c>
      <c r="E8" s="731">
        <v>1.5</v>
      </c>
      <c r="F8" s="713">
        <v>21.129691799161989</v>
      </c>
    </row>
    <row r="9" spans="2:6" ht="12.75" customHeight="1">
      <c r="B9" s="732" t="s">
        <v>2367</v>
      </c>
      <c r="C9" s="762">
        <v>2697.3105428937606</v>
      </c>
      <c r="D9" s="762">
        <v>5057.4572679258017</v>
      </c>
      <c r="E9" s="733">
        <v>1.8750000000000002</v>
      </c>
      <c r="F9" s="762">
        <v>404.59658143406415</v>
      </c>
    </row>
    <row r="10" spans="2:6" ht="12.75" customHeight="1">
      <c r="B10" s="730" t="s">
        <v>2368</v>
      </c>
      <c r="C10" s="713">
        <v>31.401135311952338</v>
      </c>
      <c r="D10" s="713">
        <v>58.877128709910629</v>
      </c>
      <c r="E10" s="731">
        <v>1.8749999999999998</v>
      </c>
      <c r="F10" s="713">
        <v>4.7101702967928505</v>
      </c>
    </row>
    <row r="11" spans="2:6" ht="12.75" customHeight="1">
      <c r="B11" s="732" t="s">
        <v>2369</v>
      </c>
      <c r="C11" s="762">
        <v>410.12657455491478</v>
      </c>
      <c r="D11" s="762">
        <v>922.78479274855829</v>
      </c>
      <c r="E11" s="733">
        <v>2.25</v>
      </c>
      <c r="F11" s="762">
        <v>73.822783419884672</v>
      </c>
    </row>
    <row r="12" spans="2:6" ht="12.75" customHeight="1">
      <c r="B12" s="730" t="s">
        <v>2370</v>
      </c>
      <c r="C12" s="713">
        <v>141.23877601399684</v>
      </c>
      <c r="D12" s="713">
        <v>317.78724603149288</v>
      </c>
      <c r="E12" s="731">
        <v>2.25</v>
      </c>
      <c r="F12" s="713">
        <v>25.422979682519433</v>
      </c>
    </row>
    <row r="13" spans="2:6" ht="12.75" customHeight="1">
      <c r="B13" s="732" t="s">
        <v>2371</v>
      </c>
      <c r="C13" s="762">
        <v>0</v>
      </c>
      <c r="D13" s="762">
        <v>0</v>
      </c>
      <c r="E13" s="733" t="s">
        <v>1250</v>
      </c>
      <c r="F13" s="762">
        <v>0</v>
      </c>
    </row>
    <row r="14" spans="2:6" ht="14.25" customHeight="1" thickBot="1">
      <c r="B14" s="1283" t="s">
        <v>1193</v>
      </c>
      <c r="C14" s="959">
        <v>7875.4917138986239</v>
      </c>
      <c r="D14" s="959">
        <v>13250.028463101762</v>
      </c>
      <c r="E14" s="1284">
        <v>1.6824382456930513</v>
      </c>
      <c r="F14" s="959">
        <v>1060.002277048141</v>
      </c>
    </row>
    <row r="15" spans="2:6" ht="15"/>
    <row r="16" spans="2:6" ht="15"/>
    <row r="17" ht="15"/>
    <row r="18" ht="15"/>
    <row r="19" ht="15"/>
    <row r="20" ht="15"/>
    <row r="21" ht="15"/>
  </sheetData>
  <mergeCells count="2">
    <mergeCell ref="B3:F3"/>
    <mergeCell ref="B4:F4"/>
  </mergeCells>
  <pageMargins left="0.7" right="0.7" top="0.75" bottom="0.75" header="0.3" footer="0.3"/>
  <pageSetup orientation="portrait" horizontalDpi="72" verticalDpi="72"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9"/>
  <sheetViews>
    <sheetView showGridLines="0" showRowColHeaders="0" workbookViewId="0"/>
  </sheetViews>
  <sheetFormatPr baseColWidth="10" defaultColWidth="9.109375" defaultRowHeight="15" zeroHeight="1"/>
  <cols>
    <col min="1" max="1" width="9.109375" style="640"/>
    <col min="2" max="2" width="19.6640625" style="640" customWidth="1"/>
    <col min="3" max="3" width="16.33203125" style="640" customWidth="1"/>
    <col min="4" max="16384" width="9.109375" style="640"/>
  </cols>
  <sheetData>
    <row r="1" spans="2:3" ht="16.5" customHeight="1"/>
    <row r="2" spans="2:3" ht="60.9" customHeight="1" thickBot="1">
      <c r="B2" s="1456" t="s">
        <v>2361</v>
      </c>
      <c r="C2" s="1456" t="s">
        <v>0</v>
      </c>
    </row>
    <row r="3" spans="2:3" ht="14.4" customHeight="1">
      <c r="B3" s="786"/>
      <c r="C3" s="786"/>
    </row>
    <row r="4" spans="2:3" ht="34.5" customHeight="1">
      <c r="B4" s="1285"/>
      <c r="C4" s="1280" t="s">
        <v>2362</v>
      </c>
    </row>
    <row r="5" spans="2:3">
      <c r="B5" s="1286" t="s">
        <v>2370</v>
      </c>
      <c r="C5" s="731">
        <v>0.18</v>
      </c>
    </row>
    <row r="6" spans="2:3" ht="15" customHeight="1">
      <c r="B6" s="1287" t="s">
        <v>2373</v>
      </c>
      <c r="C6" s="733">
        <v>0.18</v>
      </c>
    </row>
    <row r="7" spans="2:3" ht="15" customHeight="1">
      <c r="B7" s="1286" t="s">
        <v>2365</v>
      </c>
      <c r="C7" s="731">
        <v>0.12</v>
      </c>
    </row>
    <row r="8" spans="2:3" ht="15" customHeight="1">
      <c r="B8" s="1287" t="s">
        <v>2367</v>
      </c>
      <c r="C8" s="733">
        <v>0.15</v>
      </c>
    </row>
    <row r="9" spans="2:3" ht="15" customHeight="1">
      <c r="B9" s="1286" t="s">
        <v>2364</v>
      </c>
      <c r="C9" s="731">
        <v>0.12</v>
      </c>
    </row>
    <row r="10" spans="2:3" ht="15" customHeight="1">
      <c r="B10" s="1287" t="s">
        <v>2371</v>
      </c>
      <c r="C10" s="733">
        <v>0.18</v>
      </c>
    </row>
    <row r="11" spans="2:3" ht="15" customHeight="1">
      <c r="B11" s="1286" t="s">
        <v>2368</v>
      </c>
      <c r="C11" s="731">
        <v>0.15</v>
      </c>
    </row>
    <row r="12" spans="2:3" ht="15" customHeight="1">
      <c r="B12" s="1287" t="s">
        <v>2366</v>
      </c>
      <c r="C12" s="733">
        <v>0.12</v>
      </c>
    </row>
    <row r="13" spans="2:3"/>
    <row r="14" spans="2:3"/>
    <row r="15" spans="2:3"/>
    <row r="16" spans="2:3"/>
    <row r="17"/>
    <row r="18"/>
    <row r="19"/>
    <row r="20"/>
    <row r="21"/>
    <row r="22"/>
    <row r="23"/>
    <row r="24"/>
    <row r="25"/>
    <row r="26"/>
    <row r="27"/>
    <row r="28"/>
    <row r="29"/>
    <row r="30"/>
    <row r="31"/>
    <row r="32"/>
    <row r="33"/>
    <row r="34"/>
    <row r="35"/>
    <row r="36"/>
    <row r="37"/>
    <row r="38"/>
    <row r="39"/>
    <row r="40" hidden="1"/>
    <row r="41" hidden="1"/>
    <row r="42" hidden="1"/>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sheetData>
  <mergeCells count="1">
    <mergeCell ref="B2:C2"/>
  </mergeCells>
  <pageMargins left="0.7" right="0.7" top="0.75" bottom="0.75" header="0.3" footer="0.3"/>
  <pageSetup paperSize="9" orientation="portrait"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2"/>
  <dimension ref="B2:G12"/>
  <sheetViews>
    <sheetView showGridLines="0" showRowColHeaders="0" workbookViewId="0"/>
  </sheetViews>
  <sheetFormatPr baseColWidth="10" defaultColWidth="9.109375" defaultRowHeight="16.8"/>
  <cols>
    <col min="1" max="1" width="9.109375" style="1169" customWidth="1"/>
    <col min="2" max="2" width="17" style="1169" customWidth="1"/>
    <col min="3" max="4" width="11.88671875" style="1169" customWidth="1"/>
    <col min="5" max="5" width="0.88671875" style="1169" customWidth="1"/>
    <col min="6" max="7" width="11.88671875" style="1169" customWidth="1"/>
    <col min="8" max="16384" width="9.109375" style="1169"/>
  </cols>
  <sheetData>
    <row r="2" spans="2:7" ht="18" customHeight="1" thickBot="1">
      <c r="B2" s="1328" t="s">
        <v>2110</v>
      </c>
      <c r="C2" s="1328"/>
      <c r="D2" s="1328"/>
      <c r="E2" s="1328"/>
      <c r="F2" s="1328"/>
      <c r="G2" s="1170"/>
    </row>
    <row r="3" spans="2:7" ht="12.75" customHeight="1">
      <c r="B3" s="1485" t="s">
        <v>1153</v>
      </c>
      <c r="C3" s="1486" t="s">
        <v>0</v>
      </c>
      <c r="D3" s="1486" t="s">
        <v>0</v>
      </c>
      <c r="E3" s="1486" t="s">
        <v>0</v>
      </c>
      <c r="F3" s="1486" t="s">
        <v>0</v>
      </c>
      <c r="G3" s="1486" t="s">
        <v>0</v>
      </c>
    </row>
    <row r="4" spans="2:7" ht="19.5" customHeight="1">
      <c r="B4" s="1171"/>
      <c r="C4" s="1487">
        <v>2019</v>
      </c>
      <c r="D4" s="1487" t="s">
        <v>0</v>
      </c>
      <c r="E4" s="1176"/>
      <c r="F4" s="1487">
        <v>2020</v>
      </c>
      <c r="G4" s="1487" t="s">
        <v>0</v>
      </c>
    </row>
    <row r="5" spans="2:7" ht="34.5" customHeight="1">
      <c r="B5" s="1171"/>
      <c r="C5" s="1173" t="s">
        <v>2109</v>
      </c>
      <c r="D5" s="1174" t="s">
        <v>2143</v>
      </c>
      <c r="E5" s="1175"/>
      <c r="F5" s="1174" t="s">
        <v>2144</v>
      </c>
      <c r="G5" s="1174" t="s">
        <v>2143</v>
      </c>
    </row>
    <row r="6" spans="2:7" ht="12.75" customHeight="1">
      <c r="B6" s="1177" t="s">
        <v>2145</v>
      </c>
      <c r="C6" s="713">
        <v>53097.508323081645</v>
      </c>
      <c r="D6" s="713">
        <v>53020.963600071649</v>
      </c>
      <c r="E6" s="713"/>
      <c r="F6" s="713">
        <v>94315</v>
      </c>
      <c r="G6" s="713">
        <v>94280</v>
      </c>
    </row>
    <row r="7" spans="2:7" ht="12.75" customHeight="1">
      <c r="B7" s="732" t="s">
        <v>2140</v>
      </c>
      <c r="C7" s="762">
        <v>41.887057999999996</v>
      </c>
      <c r="D7" s="762">
        <v>35.603999299999998</v>
      </c>
      <c r="E7" s="762"/>
      <c r="F7" s="762">
        <v>344</v>
      </c>
      <c r="G7" s="762">
        <v>292</v>
      </c>
    </row>
    <row r="8" spans="2:7" ht="12.75" customHeight="1">
      <c r="B8" s="730" t="s">
        <v>2141</v>
      </c>
      <c r="C8" s="713">
        <v>3669.8880912240002</v>
      </c>
      <c r="D8" s="713">
        <v>1960.0986791120001</v>
      </c>
      <c r="E8" s="713"/>
      <c r="F8" s="713">
        <v>1590</v>
      </c>
      <c r="G8" s="713">
        <v>795</v>
      </c>
    </row>
    <row r="9" spans="2:7" ht="12.75" customHeight="1">
      <c r="B9" s="1172" t="s">
        <v>2142</v>
      </c>
      <c r="C9" s="762">
        <v>56809.283472305644</v>
      </c>
      <c r="D9" s="762">
        <v>55016.666278483652</v>
      </c>
      <c r="E9" s="762"/>
      <c r="F9" s="762">
        <v>96249</v>
      </c>
      <c r="G9" s="762">
        <v>95367</v>
      </c>
    </row>
    <row r="10" spans="2:7" ht="12.75" customHeight="1">
      <c r="B10" s="1483" t="s">
        <v>2108</v>
      </c>
      <c r="C10" s="1484" t="s">
        <v>0</v>
      </c>
      <c r="D10" s="1484" t="s">
        <v>0</v>
      </c>
      <c r="E10" s="1484" t="s">
        <v>0</v>
      </c>
      <c r="F10" s="1484" t="s">
        <v>0</v>
      </c>
      <c r="G10" s="1484" t="s">
        <v>0</v>
      </c>
    </row>
    <row r="12" spans="2:7" hidden="1"/>
  </sheetData>
  <mergeCells count="5">
    <mergeCell ref="B10:G10"/>
    <mergeCell ref="B2:F2"/>
    <mergeCell ref="B3:G3"/>
    <mergeCell ref="C4:D4"/>
    <mergeCell ref="F4:G4"/>
  </mergeCells>
  <pageMargins left="0.7" right="0.7" top="0.75" bottom="0.75" header="0.3" footer="0.3"/>
  <pageSetup orientation="portrait" horizontalDpi="72" verticalDpi="72"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3"/>
  <dimension ref="B1:D147"/>
  <sheetViews>
    <sheetView showGridLines="0" showRowColHeaders="0" workbookViewId="0"/>
  </sheetViews>
  <sheetFormatPr baseColWidth="10" defaultColWidth="9.109375" defaultRowHeight="0" customHeight="1" zeroHeight="1"/>
  <cols>
    <col min="1" max="1" width="9.109375" style="1169" customWidth="1"/>
    <col min="2" max="2" width="39" style="1169" customWidth="1"/>
    <col min="3" max="3" width="13.44140625" style="1169" customWidth="1"/>
    <col min="4" max="4" width="14.88671875" style="1169" customWidth="1"/>
    <col min="5" max="16384" width="9.109375" style="1169"/>
  </cols>
  <sheetData>
    <row r="1" spans="2:4" ht="16.8"/>
    <row r="2" spans="2:4" ht="16.8"/>
    <row r="3" spans="2:4" ht="18" thickBot="1">
      <c r="B3" s="1298" t="s">
        <v>2114</v>
      </c>
      <c r="C3" s="1298" t="s">
        <v>0</v>
      </c>
      <c r="D3" s="1298" t="s">
        <v>0</v>
      </c>
    </row>
    <row r="4" spans="2:4" ht="12.75" customHeight="1">
      <c r="B4" s="1037" t="s">
        <v>2146</v>
      </c>
      <c r="C4" s="1178"/>
      <c r="D4" s="1178"/>
    </row>
    <row r="5" spans="2:4" ht="24" customHeight="1">
      <c r="B5" s="532"/>
      <c r="C5" s="1179">
        <v>2019</v>
      </c>
      <c r="D5" s="1179">
        <v>2020</v>
      </c>
    </row>
    <row r="6" spans="2:4" ht="21.9" customHeight="1">
      <c r="B6" s="730" t="s">
        <v>2147</v>
      </c>
      <c r="C6" s="792">
        <v>55016.666278483652</v>
      </c>
      <c r="D6" s="792">
        <v>95367</v>
      </c>
    </row>
    <row r="7" spans="2:4" ht="21.9" customHeight="1">
      <c r="B7" s="732" t="s">
        <v>2113</v>
      </c>
      <c r="C7" s="955">
        <v>30699.889721562409</v>
      </c>
      <c r="D7" s="955">
        <v>34576</v>
      </c>
    </row>
    <row r="8" spans="2:4" ht="21.9" customHeight="1">
      <c r="B8" s="730" t="s">
        <v>2112</v>
      </c>
      <c r="C8" s="954">
        <v>36630.398240655166</v>
      </c>
      <c r="D8" s="954">
        <v>42496</v>
      </c>
    </row>
    <row r="9" spans="2:4" ht="21.9" customHeight="1">
      <c r="B9" s="732" t="s">
        <v>2111</v>
      </c>
      <c r="C9" s="793">
        <v>5930.5085190927612</v>
      </c>
      <c r="D9" s="793">
        <v>7920</v>
      </c>
    </row>
    <row r="10" spans="2:4" ht="21.9" customHeight="1" thickBot="1">
      <c r="B10" s="1180" t="s">
        <v>2148</v>
      </c>
      <c r="C10" s="1124">
        <v>1.7920802575340224</v>
      </c>
      <c r="D10" s="1124">
        <v>2.76</v>
      </c>
    </row>
    <row r="11" spans="2:4" ht="41.25" customHeight="1">
      <c r="B11" s="1476" t="s">
        <v>2149</v>
      </c>
      <c r="C11" s="1476" t="s">
        <v>0</v>
      </c>
      <c r="D11" s="1476" t="s">
        <v>0</v>
      </c>
    </row>
    <row r="12" spans="2:4" ht="16.8"/>
    <row r="13" spans="2:4" ht="16.8"/>
    <row r="14" spans="2:4" ht="16.8"/>
    <row r="15" spans="2:4" ht="16.8"/>
    <row r="16" spans="2:4" ht="16.8" hidden="1"/>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16.8"/>
    <row r="113" ht="16.8"/>
    <row r="114" ht="16.8"/>
    <row r="115" ht="16.8"/>
    <row r="116" ht="16.8"/>
    <row r="117" ht="16.8"/>
    <row r="118" ht="16.8"/>
    <row r="119" ht="16.8"/>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sheetData>
  <mergeCells count="2">
    <mergeCell ref="B3:D3"/>
    <mergeCell ref="B11:D11"/>
  </mergeCells>
  <pageMargins left="0.7" right="0.7" top="0.75" bottom="0.75" header="0.3" footer="0.3"/>
  <pageSetup orientation="portrait" horizontalDpi="72" verticalDpi="72"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4"/>
  <dimension ref="B1:L117"/>
  <sheetViews>
    <sheetView showGridLines="0" showRowColHeaders="0" topLeftCell="A23" zoomScaleNormal="100" workbookViewId="0"/>
  </sheetViews>
  <sheetFormatPr baseColWidth="10" defaultColWidth="9.109375" defaultRowHeight="13.2"/>
  <cols>
    <col min="2" max="2" width="4.88671875"/>
    <col min="3" max="3" width="8"/>
    <col min="4" max="4" width="58.88671875"/>
    <col min="5" max="5" width="10.88671875"/>
    <col min="6" max="11" width="11.88671875"/>
    <col min="12" max="12" width="12.44140625"/>
  </cols>
  <sheetData>
    <row r="1" spans="2:12" ht="17.399999999999999" hidden="1" customHeight="1">
      <c r="B1" s="1309" t="s">
        <v>425</v>
      </c>
      <c r="C1" s="1309" t="s">
        <v>0</v>
      </c>
      <c r="D1" s="1309" t="s">
        <v>0</v>
      </c>
      <c r="E1" s="1309" t="s">
        <v>0</v>
      </c>
      <c r="F1" s="1309" t="s">
        <v>0</v>
      </c>
      <c r="G1" s="1309" t="s">
        <v>0</v>
      </c>
      <c r="H1" s="1309" t="s">
        <v>0</v>
      </c>
      <c r="I1" s="1309" t="s">
        <v>0</v>
      </c>
      <c r="J1" s="1309" t="s">
        <v>0</v>
      </c>
      <c r="K1" s="1309" t="s">
        <v>0</v>
      </c>
      <c r="L1" s="1309" t="s">
        <v>0</v>
      </c>
    </row>
    <row r="2" spans="2:12" ht="18.75" customHeight="1">
      <c r="B2" s="52"/>
      <c r="C2" s="204"/>
      <c r="D2" s="205"/>
      <c r="E2" s="204"/>
      <c r="F2" s="204"/>
      <c r="G2" s="204"/>
      <c r="H2" s="204"/>
      <c r="I2" s="204"/>
      <c r="J2" s="204"/>
      <c r="K2" s="204"/>
      <c r="L2" s="204"/>
    </row>
    <row r="3" spans="2:12" ht="18.75" customHeight="1" thickBot="1">
      <c r="B3" s="52"/>
      <c r="C3" s="121" t="s">
        <v>1594</v>
      </c>
      <c r="D3" s="121"/>
      <c r="E3" s="121"/>
      <c r="F3" s="122"/>
      <c r="G3" s="122"/>
      <c r="H3" s="53"/>
      <c r="I3" s="53"/>
      <c r="J3" s="53"/>
      <c r="K3" s="53"/>
      <c r="L3" s="53"/>
    </row>
    <row r="4" spans="2:12" ht="18.75" customHeight="1">
      <c r="B4" s="52"/>
      <c r="C4" s="206" t="s">
        <v>426</v>
      </c>
      <c r="D4" s="207"/>
      <c r="E4" s="208"/>
      <c r="F4" s="208"/>
      <c r="G4" s="208"/>
      <c r="H4" s="208"/>
      <c r="I4" s="208"/>
      <c r="J4" s="208"/>
      <c r="K4" s="208"/>
      <c r="L4" s="208"/>
    </row>
    <row r="5" spans="2:12" ht="15" customHeight="1">
      <c r="B5" s="52"/>
      <c r="C5" s="209"/>
      <c r="D5" s="210" t="s">
        <v>427</v>
      </c>
      <c r="E5" s="1457" t="s">
        <v>428</v>
      </c>
      <c r="F5" s="1341" t="s">
        <v>0</v>
      </c>
      <c r="G5" s="1341" t="s">
        <v>0</v>
      </c>
      <c r="H5" s="1458" t="s">
        <v>0</v>
      </c>
      <c r="I5" s="1457" t="s">
        <v>429</v>
      </c>
      <c r="J5" s="1341" t="s">
        <v>0</v>
      </c>
      <c r="K5" s="1341" t="s">
        <v>0</v>
      </c>
      <c r="L5" s="1341" t="s">
        <v>0</v>
      </c>
    </row>
    <row r="6" spans="2:12" ht="15" customHeight="1">
      <c r="B6" s="52"/>
      <c r="C6" s="211"/>
      <c r="D6" s="212" t="s">
        <v>430</v>
      </c>
      <c r="E6" s="213" t="s">
        <v>431</v>
      </c>
      <c r="F6" s="213" t="s">
        <v>432</v>
      </c>
      <c r="G6" s="213" t="s">
        <v>433</v>
      </c>
      <c r="H6" s="213" t="s">
        <v>434</v>
      </c>
      <c r="I6" s="213" t="s">
        <v>431</v>
      </c>
      <c r="J6" s="213" t="s">
        <v>432</v>
      </c>
      <c r="K6" s="213" t="s">
        <v>433</v>
      </c>
      <c r="L6" s="213" t="s">
        <v>434</v>
      </c>
    </row>
    <row r="7" spans="2:12" ht="15" customHeight="1">
      <c r="B7" s="52"/>
      <c r="C7" s="214"/>
      <c r="D7" s="210" t="s">
        <v>435</v>
      </c>
      <c r="E7" s="215">
        <v>12</v>
      </c>
      <c r="F7" s="216">
        <v>12</v>
      </c>
      <c r="G7" s="216">
        <v>12</v>
      </c>
      <c r="H7" s="217">
        <v>12</v>
      </c>
      <c r="I7" s="215">
        <v>12</v>
      </c>
      <c r="J7" s="216">
        <v>12</v>
      </c>
      <c r="K7" s="216">
        <v>12</v>
      </c>
      <c r="L7" s="216">
        <v>12</v>
      </c>
    </row>
    <row r="8" spans="2:12" ht="15" customHeight="1">
      <c r="B8" s="52"/>
      <c r="C8" s="218"/>
      <c r="D8" s="219" t="s">
        <v>436</v>
      </c>
      <c r="E8" s="220"/>
      <c r="F8" s="221"/>
      <c r="G8" s="221"/>
      <c r="H8" s="221"/>
      <c r="I8" s="221"/>
      <c r="J8" s="221"/>
      <c r="K8" s="221"/>
      <c r="L8" s="221"/>
    </row>
    <row r="9" spans="2:12" ht="15" customHeight="1">
      <c r="B9" s="52"/>
      <c r="C9" s="222">
        <v>1</v>
      </c>
      <c r="D9" s="223" t="s">
        <v>437</v>
      </c>
      <c r="E9" s="224"/>
      <c r="F9" s="224"/>
      <c r="G9" s="224"/>
      <c r="H9" s="224"/>
      <c r="I9" s="225">
        <v>58429</v>
      </c>
      <c r="J9" s="225">
        <v>62096</v>
      </c>
      <c r="K9" s="225">
        <v>71373</v>
      </c>
      <c r="L9" s="225">
        <v>81018</v>
      </c>
    </row>
    <row r="10" spans="2:12" ht="15" customHeight="1">
      <c r="B10" s="52"/>
      <c r="C10" s="218"/>
      <c r="D10" s="219" t="s">
        <v>438</v>
      </c>
      <c r="E10" s="221"/>
      <c r="F10" s="221"/>
      <c r="G10" s="221"/>
      <c r="H10" s="221"/>
      <c r="I10" s="221"/>
      <c r="J10" s="221"/>
      <c r="K10" s="221"/>
      <c r="L10" s="221"/>
    </row>
    <row r="11" spans="2:12" ht="15" customHeight="1">
      <c r="B11" s="226"/>
      <c r="C11" s="222">
        <v>2</v>
      </c>
      <c r="D11" s="223" t="s">
        <v>439</v>
      </c>
      <c r="E11" s="225">
        <v>140564</v>
      </c>
      <c r="F11" s="225">
        <v>145904</v>
      </c>
      <c r="G11" s="225">
        <v>152669</v>
      </c>
      <c r="H11" s="225">
        <v>161055</v>
      </c>
      <c r="I11" s="225">
        <v>8453</v>
      </c>
      <c r="J11" s="225">
        <v>8789</v>
      </c>
      <c r="K11" s="225">
        <v>9210</v>
      </c>
      <c r="L11" s="225">
        <v>9747</v>
      </c>
    </row>
    <row r="12" spans="2:12" ht="15" customHeight="1">
      <c r="B12" s="226"/>
      <c r="C12" s="59">
        <v>3</v>
      </c>
      <c r="D12" s="58" t="s">
        <v>440</v>
      </c>
      <c r="E12" s="60">
        <v>112953</v>
      </c>
      <c r="F12" s="60">
        <v>116954</v>
      </c>
      <c r="G12" s="60">
        <v>122105</v>
      </c>
      <c r="H12" s="60">
        <v>128285</v>
      </c>
      <c r="I12" s="60">
        <v>5648</v>
      </c>
      <c r="J12" s="60">
        <v>5848</v>
      </c>
      <c r="K12" s="60">
        <v>6105</v>
      </c>
      <c r="L12" s="60">
        <v>6414</v>
      </c>
    </row>
    <row r="13" spans="2:12" ht="15" customHeight="1">
      <c r="B13" s="52"/>
      <c r="C13" s="62">
        <v>4</v>
      </c>
      <c r="D13" s="61" t="s">
        <v>441</v>
      </c>
      <c r="E13" s="63">
        <v>27612</v>
      </c>
      <c r="F13" s="63">
        <v>28950</v>
      </c>
      <c r="G13" s="63">
        <v>30564</v>
      </c>
      <c r="H13" s="63">
        <v>32770</v>
      </c>
      <c r="I13" s="63">
        <v>2805</v>
      </c>
      <c r="J13" s="63">
        <v>2941</v>
      </c>
      <c r="K13" s="63">
        <v>3105</v>
      </c>
      <c r="L13" s="63">
        <v>3333</v>
      </c>
    </row>
    <row r="14" spans="2:12" ht="15" customHeight="1">
      <c r="B14" s="226"/>
      <c r="C14" s="222">
        <v>5</v>
      </c>
      <c r="D14" s="223" t="s">
        <v>442</v>
      </c>
      <c r="E14" s="225">
        <v>58754</v>
      </c>
      <c r="F14" s="225">
        <v>58456</v>
      </c>
      <c r="G14" s="225">
        <v>58960</v>
      </c>
      <c r="H14" s="225">
        <v>60373</v>
      </c>
      <c r="I14" s="225">
        <v>23202</v>
      </c>
      <c r="J14" s="225">
        <v>22893</v>
      </c>
      <c r="K14" s="225">
        <v>22888</v>
      </c>
      <c r="L14" s="225">
        <v>23223</v>
      </c>
    </row>
    <row r="15" spans="2:12" ht="20.25" customHeight="1">
      <c r="B15" s="226"/>
      <c r="C15" s="62">
        <v>6</v>
      </c>
      <c r="D15" s="227" t="s">
        <v>443</v>
      </c>
      <c r="E15" s="63">
        <v>18436</v>
      </c>
      <c r="F15" s="63">
        <v>18226</v>
      </c>
      <c r="G15" s="63">
        <v>18737</v>
      </c>
      <c r="H15" s="63">
        <v>20443</v>
      </c>
      <c r="I15" s="63">
        <v>4543</v>
      </c>
      <c r="J15" s="63">
        <v>4489</v>
      </c>
      <c r="K15" s="63">
        <v>4608</v>
      </c>
      <c r="L15" s="63">
        <v>5018</v>
      </c>
    </row>
    <row r="16" spans="2:12" ht="15" customHeight="1">
      <c r="B16" s="226"/>
      <c r="C16" s="59">
        <v>7</v>
      </c>
      <c r="D16" s="228" t="s">
        <v>444</v>
      </c>
      <c r="E16" s="60">
        <v>39523</v>
      </c>
      <c r="F16" s="60">
        <v>39471</v>
      </c>
      <c r="G16" s="60">
        <v>39523</v>
      </c>
      <c r="H16" s="60">
        <v>39244</v>
      </c>
      <c r="I16" s="60">
        <v>17863</v>
      </c>
      <c r="J16" s="60">
        <v>17646</v>
      </c>
      <c r="K16" s="60">
        <v>17579</v>
      </c>
      <c r="L16" s="60">
        <v>17519</v>
      </c>
    </row>
    <row r="17" spans="2:12" ht="15" customHeight="1">
      <c r="B17" s="52"/>
      <c r="C17" s="62">
        <v>8</v>
      </c>
      <c r="D17" s="227" t="s">
        <v>445</v>
      </c>
      <c r="E17" s="63">
        <v>796</v>
      </c>
      <c r="F17" s="63">
        <v>758</v>
      </c>
      <c r="G17" s="63">
        <v>700</v>
      </c>
      <c r="H17" s="63">
        <v>686</v>
      </c>
      <c r="I17" s="63">
        <v>796</v>
      </c>
      <c r="J17" s="63">
        <v>758</v>
      </c>
      <c r="K17" s="63">
        <v>700</v>
      </c>
      <c r="L17" s="63">
        <v>686</v>
      </c>
    </row>
    <row r="18" spans="2:12" ht="15" customHeight="1">
      <c r="B18" s="52"/>
      <c r="C18" s="222">
        <v>9</v>
      </c>
      <c r="D18" s="223" t="s">
        <v>446</v>
      </c>
      <c r="E18" s="224"/>
      <c r="F18" s="224"/>
      <c r="G18" s="224"/>
      <c r="H18" s="224"/>
      <c r="I18" s="225">
        <v>1316</v>
      </c>
      <c r="J18" s="225">
        <v>1266</v>
      </c>
      <c r="K18" s="225">
        <v>906</v>
      </c>
      <c r="L18" s="225">
        <v>895</v>
      </c>
    </row>
    <row r="19" spans="2:12" ht="15" customHeight="1">
      <c r="B19" s="226"/>
      <c r="C19" s="222">
        <v>10</v>
      </c>
      <c r="D19" s="223" t="s">
        <v>447</v>
      </c>
      <c r="E19" s="225">
        <v>53441</v>
      </c>
      <c r="F19" s="225">
        <v>56458</v>
      </c>
      <c r="G19" s="225">
        <v>59923</v>
      </c>
      <c r="H19" s="225">
        <v>62123</v>
      </c>
      <c r="I19" s="225">
        <v>5376</v>
      </c>
      <c r="J19" s="225">
        <v>5488</v>
      </c>
      <c r="K19" s="225">
        <v>5800</v>
      </c>
      <c r="L19" s="225">
        <v>6186</v>
      </c>
    </row>
    <row r="20" spans="2:12" ht="21" customHeight="1">
      <c r="B20" s="226"/>
      <c r="C20" s="59">
        <v>11</v>
      </c>
      <c r="D20" s="228" t="s">
        <v>448</v>
      </c>
      <c r="E20" s="60">
        <v>1183</v>
      </c>
      <c r="F20" s="60">
        <v>1186</v>
      </c>
      <c r="G20" s="60">
        <v>1171</v>
      </c>
      <c r="H20" s="60">
        <v>1141</v>
      </c>
      <c r="I20" s="60">
        <v>1183</v>
      </c>
      <c r="J20" s="60">
        <v>1186</v>
      </c>
      <c r="K20" s="60">
        <v>1171</v>
      </c>
      <c r="L20" s="60">
        <v>1141</v>
      </c>
    </row>
    <row r="21" spans="2:12" ht="15" customHeight="1">
      <c r="B21" s="226"/>
      <c r="C21" s="62">
        <v>12</v>
      </c>
      <c r="D21" s="227" t="s">
        <v>449</v>
      </c>
      <c r="E21" s="63">
        <v>261</v>
      </c>
      <c r="F21" s="63">
        <v>94</v>
      </c>
      <c r="G21" s="63">
        <v>94</v>
      </c>
      <c r="H21" s="63">
        <v>332</v>
      </c>
      <c r="I21" s="63">
        <v>261</v>
      </c>
      <c r="J21" s="63">
        <v>94</v>
      </c>
      <c r="K21" s="63">
        <v>94</v>
      </c>
      <c r="L21" s="63">
        <v>332</v>
      </c>
    </row>
    <row r="22" spans="2:12" ht="15" customHeight="1">
      <c r="B22" s="52"/>
      <c r="C22" s="59">
        <v>13</v>
      </c>
      <c r="D22" s="228" t="s">
        <v>450</v>
      </c>
      <c r="E22" s="60">
        <v>51997</v>
      </c>
      <c r="F22" s="60">
        <v>55177</v>
      </c>
      <c r="G22" s="60">
        <v>58658</v>
      </c>
      <c r="H22" s="60">
        <v>60650</v>
      </c>
      <c r="I22" s="60">
        <v>3932</v>
      </c>
      <c r="J22" s="60">
        <v>4207</v>
      </c>
      <c r="K22" s="60">
        <v>4535</v>
      </c>
      <c r="L22" s="60">
        <v>4713</v>
      </c>
    </row>
    <row r="23" spans="2:12" ht="15" customHeight="1">
      <c r="B23" s="52"/>
      <c r="C23" s="222">
        <v>14</v>
      </c>
      <c r="D23" s="223" t="s">
        <v>451</v>
      </c>
      <c r="E23" s="225">
        <v>805</v>
      </c>
      <c r="F23" s="225">
        <v>789</v>
      </c>
      <c r="G23" s="225">
        <v>765</v>
      </c>
      <c r="H23" s="225">
        <v>733</v>
      </c>
      <c r="I23" s="225">
        <v>122</v>
      </c>
      <c r="J23" s="225">
        <v>119</v>
      </c>
      <c r="K23" s="225">
        <v>113</v>
      </c>
      <c r="L23" s="225">
        <v>102</v>
      </c>
    </row>
    <row r="24" spans="2:12" ht="15" customHeight="1">
      <c r="B24" s="52"/>
      <c r="C24" s="222">
        <v>15</v>
      </c>
      <c r="D24" s="223" t="s">
        <v>452</v>
      </c>
      <c r="E24" s="225">
        <v>30417</v>
      </c>
      <c r="F24" s="225">
        <v>32509</v>
      </c>
      <c r="G24" s="225">
        <v>31490</v>
      </c>
      <c r="H24" s="225">
        <v>31716</v>
      </c>
      <c r="I24" s="225">
        <v>157</v>
      </c>
      <c r="J24" s="225">
        <v>149</v>
      </c>
      <c r="K24" s="225">
        <v>96</v>
      </c>
      <c r="L24" s="225">
        <v>75</v>
      </c>
    </row>
    <row r="25" spans="2:12" ht="15" customHeight="1">
      <c r="B25" s="52"/>
      <c r="C25" s="222">
        <v>16</v>
      </c>
      <c r="D25" s="223" t="s">
        <v>453</v>
      </c>
      <c r="E25" s="224"/>
      <c r="F25" s="224"/>
      <c r="G25" s="224"/>
      <c r="H25" s="224"/>
      <c r="I25" s="225">
        <v>38626</v>
      </c>
      <c r="J25" s="225">
        <v>38703</v>
      </c>
      <c r="K25" s="225">
        <v>39013</v>
      </c>
      <c r="L25" s="225">
        <v>40229</v>
      </c>
    </row>
    <row r="26" spans="2:12" ht="15" customHeight="1">
      <c r="B26" s="52"/>
      <c r="C26" s="218"/>
      <c r="D26" s="219" t="s">
        <v>454</v>
      </c>
      <c r="E26" s="221"/>
      <c r="F26" s="221"/>
      <c r="G26" s="221"/>
      <c r="H26" s="221"/>
      <c r="I26" s="221"/>
      <c r="J26" s="221"/>
      <c r="K26" s="221"/>
      <c r="L26" s="221"/>
    </row>
    <row r="27" spans="2:12" ht="21" customHeight="1">
      <c r="B27" s="52"/>
      <c r="C27" s="222">
        <v>17</v>
      </c>
      <c r="D27" s="223" t="s">
        <v>455</v>
      </c>
      <c r="E27" s="225">
        <v>3573</v>
      </c>
      <c r="F27" s="225">
        <v>3366</v>
      </c>
      <c r="G27" s="225">
        <v>3098</v>
      </c>
      <c r="H27" s="225">
        <v>2827</v>
      </c>
      <c r="I27" s="225">
        <v>13</v>
      </c>
      <c r="J27" s="225">
        <v>10</v>
      </c>
      <c r="K27" s="225">
        <v>10</v>
      </c>
      <c r="L27" s="225">
        <v>3</v>
      </c>
    </row>
    <row r="28" spans="2:12" ht="15" customHeight="1">
      <c r="B28" s="52"/>
      <c r="C28" s="222">
        <v>18</v>
      </c>
      <c r="D28" s="223" t="s">
        <v>456</v>
      </c>
      <c r="E28" s="225">
        <v>10038</v>
      </c>
      <c r="F28" s="225">
        <v>9970</v>
      </c>
      <c r="G28" s="225">
        <v>9838</v>
      </c>
      <c r="H28" s="225">
        <v>9930</v>
      </c>
      <c r="I28" s="225">
        <v>5626</v>
      </c>
      <c r="J28" s="225">
        <v>5991</v>
      </c>
      <c r="K28" s="225">
        <v>6284</v>
      </c>
      <c r="L28" s="225">
        <v>6738</v>
      </c>
    </row>
    <row r="29" spans="2:12" ht="15" customHeight="1">
      <c r="B29" s="52"/>
      <c r="C29" s="222">
        <v>19</v>
      </c>
      <c r="D29" s="223" t="s">
        <v>457</v>
      </c>
      <c r="E29" s="225">
        <v>1338</v>
      </c>
      <c r="F29" s="225">
        <v>1364</v>
      </c>
      <c r="G29" s="225">
        <v>1000</v>
      </c>
      <c r="H29" s="225">
        <v>1033</v>
      </c>
      <c r="I29" s="225">
        <v>1338</v>
      </c>
      <c r="J29" s="225">
        <v>1364</v>
      </c>
      <c r="K29" s="225">
        <v>1000</v>
      </c>
      <c r="L29" s="225">
        <v>1033</v>
      </c>
    </row>
    <row r="30" spans="2:12" ht="42" customHeight="1">
      <c r="B30" s="52"/>
      <c r="C30" s="222" t="s">
        <v>458</v>
      </c>
      <c r="D30" s="223" t="s">
        <v>459</v>
      </c>
      <c r="E30" s="224"/>
      <c r="F30" s="224"/>
      <c r="G30" s="224"/>
      <c r="H30" s="224"/>
      <c r="I30" s="225">
        <v>0</v>
      </c>
      <c r="J30" s="225">
        <v>0</v>
      </c>
      <c r="K30" s="225">
        <v>0</v>
      </c>
      <c r="L30" s="225">
        <v>0</v>
      </c>
    </row>
    <row r="31" spans="2:12" ht="21" customHeight="1">
      <c r="B31" s="52"/>
      <c r="C31" s="222" t="s">
        <v>460</v>
      </c>
      <c r="D31" s="223" t="s">
        <v>461</v>
      </c>
      <c r="E31" s="224"/>
      <c r="F31" s="224"/>
      <c r="G31" s="224"/>
      <c r="H31" s="224"/>
      <c r="I31" s="225">
        <v>0</v>
      </c>
      <c r="J31" s="225">
        <v>0</v>
      </c>
      <c r="K31" s="225">
        <v>0</v>
      </c>
      <c r="L31" s="225">
        <v>0</v>
      </c>
    </row>
    <row r="32" spans="2:12" ht="12.75" customHeight="1">
      <c r="B32" s="226"/>
      <c r="C32" s="222">
        <v>20</v>
      </c>
      <c r="D32" s="223" t="s">
        <v>462</v>
      </c>
      <c r="E32" s="225">
        <v>14949</v>
      </c>
      <c r="F32" s="225">
        <v>14700</v>
      </c>
      <c r="G32" s="225">
        <v>13936</v>
      </c>
      <c r="H32" s="225">
        <v>13790</v>
      </c>
      <c r="I32" s="225">
        <v>6977</v>
      </c>
      <c r="J32" s="225">
        <v>7365</v>
      </c>
      <c r="K32" s="225">
        <v>7294</v>
      </c>
      <c r="L32" s="225">
        <v>7773</v>
      </c>
    </row>
    <row r="33" spans="2:12" ht="15" customHeight="1">
      <c r="B33" s="226"/>
      <c r="C33" s="62" t="s">
        <v>463</v>
      </c>
      <c r="D33" s="227" t="s">
        <v>464</v>
      </c>
      <c r="E33" s="63">
        <v>0</v>
      </c>
      <c r="F33" s="63">
        <v>0</v>
      </c>
      <c r="G33" s="63">
        <v>0</v>
      </c>
      <c r="H33" s="63">
        <v>0</v>
      </c>
      <c r="I33" s="63">
        <v>0</v>
      </c>
      <c r="J33" s="63">
        <v>0</v>
      </c>
      <c r="K33" s="63">
        <v>0</v>
      </c>
      <c r="L33" s="63">
        <v>0</v>
      </c>
    </row>
    <row r="34" spans="2:12" ht="15" customHeight="1">
      <c r="B34" s="226"/>
      <c r="C34" s="59" t="s">
        <v>465</v>
      </c>
      <c r="D34" s="228" t="s">
        <v>466</v>
      </c>
      <c r="E34" s="60">
        <v>0</v>
      </c>
      <c r="F34" s="60">
        <v>0</v>
      </c>
      <c r="G34" s="60">
        <v>0</v>
      </c>
      <c r="H34" s="60">
        <v>0</v>
      </c>
      <c r="I34" s="60">
        <v>0</v>
      </c>
      <c r="J34" s="60">
        <v>0</v>
      </c>
      <c r="K34" s="60">
        <v>0</v>
      </c>
      <c r="L34" s="60">
        <v>0</v>
      </c>
    </row>
    <row r="35" spans="2:12" ht="15" customHeight="1">
      <c r="B35" s="52"/>
      <c r="C35" s="62" t="s">
        <v>467</v>
      </c>
      <c r="D35" s="227" t="s">
        <v>468</v>
      </c>
      <c r="E35" s="63">
        <v>13432</v>
      </c>
      <c r="F35" s="63">
        <v>13211</v>
      </c>
      <c r="G35" s="63">
        <v>12544</v>
      </c>
      <c r="H35" s="63">
        <v>12333</v>
      </c>
      <c r="I35" s="63">
        <v>6977</v>
      </c>
      <c r="J35" s="63">
        <v>7365</v>
      </c>
      <c r="K35" s="63">
        <v>7294</v>
      </c>
      <c r="L35" s="63">
        <v>7773</v>
      </c>
    </row>
    <row r="36" spans="2:12" ht="15" customHeight="1" thickBot="1">
      <c r="B36" s="52"/>
      <c r="C36" s="229">
        <v>21</v>
      </c>
      <c r="D36" s="230" t="s">
        <v>469</v>
      </c>
      <c r="E36" s="231"/>
      <c r="F36" s="231"/>
      <c r="G36" s="231"/>
      <c r="H36" s="231"/>
      <c r="I36" s="231">
        <v>58429</v>
      </c>
      <c r="J36" s="231">
        <v>62096</v>
      </c>
      <c r="K36" s="231">
        <v>71373</v>
      </c>
      <c r="L36" s="231">
        <v>81018</v>
      </c>
    </row>
    <row r="37" spans="2:12" ht="15" customHeight="1" thickBot="1">
      <c r="B37" s="52"/>
      <c r="C37" s="232">
        <v>22</v>
      </c>
      <c r="D37" s="233" t="s">
        <v>470</v>
      </c>
      <c r="E37" s="234"/>
      <c r="F37" s="234"/>
      <c r="G37" s="234"/>
      <c r="H37" s="234"/>
      <c r="I37" s="234">
        <v>31649</v>
      </c>
      <c r="J37" s="234">
        <v>31338</v>
      </c>
      <c r="K37" s="234">
        <v>31719</v>
      </c>
      <c r="L37" s="234">
        <v>32455</v>
      </c>
    </row>
    <row r="38" spans="2:12" ht="15" customHeight="1" thickBot="1">
      <c r="B38" s="226"/>
      <c r="C38" s="232">
        <v>23</v>
      </c>
      <c r="D38" s="233" t="s">
        <v>471</v>
      </c>
      <c r="E38" s="234"/>
      <c r="F38" s="234"/>
      <c r="G38" s="234"/>
      <c r="H38" s="234"/>
      <c r="I38" s="235">
        <v>1.85</v>
      </c>
      <c r="J38" s="235">
        <v>1.98</v>
      </c>
      <c r="K38" s="235">
        <v>2.2400000000000002</v>
      </c>
      <c r="L38" s="235">
        <v>2.48</v>
      </c>
    </row>
    <row r="39" spans="2:12" ht="18.75" customHeight="1"/>
    <row r="40" spans="2:12" ht="12.75" customHeight="1"/>
    <row r="41" spans="2:12" ht="12.75" customHeight="1"/>
    <row r="42" spans="2:12" ht="18.75" customHeight="1"/>
    <row r="43" spans="2:12" ht="18.75" customHeight="1"/>
    <row r="44" spans="2:12" ht="15" customHeight="1"/>
    <row r="45" spans="2:12" ht="15" customHeight="1"/>
    <row r="46" spans="2:12" ht="15" customHeight="1"/>
    <row r="47" spans="2:12" ht="15" customHeight="1"/>
    <row r="48" spans="2:12" ht="15" customHeight="1"/>
    <row r="49" ht="15" customHeight="1"/>
    <row r="50" ht="15" customHeight="1"/>
    <row r="51" ht="15" customHeight="1"/>
    <row r="52" ht="15" customHeight="1"/>
    <row r="53" ht="15" customHeight="1"/>
    <row r="54" ht="20.25" customHeight="1"/>
    <row r="55" ht="15" customHeight="1"/>
    <row r="56" ht="15" customHeight="1"/>
    <row r="57" ht="15" customHeight="1"/>
    <row r="58" ht="15" customHeight="1"/>
    <row r="59" ht="12.75" customHeight="1"/>
    <row r="60" ht="15" customHeight="1"/>
    <row r="61" ht="15" customHeight="1"/>
    <row r="62" ht="15" customHeight="1"/>
    <row r="63" ht="15" customHeight="1"/>
    <row r="64" ht="15" customHeight="1"/>
    <row r="65" ht="15" customHeight="1"/>
    <row r="66" ht="12.75" customHeight="1"/>
    <row r="67" ht="15" customHeight="1"/>
    <row r="68" ht="15" customHeight="1"/>
    <row r="69" ht="31.5" customHeight="1"/>
    <row r="70" ht="12.75" customHeight="1"/>
    <row r="71" ht="12.75" customHeight="1"/>
    <row r="72" ht="15" customHeight="1"/>
    <row r="73" ht="15" customHeight="1"/>
    <row r="74" ht="15" customHeight="1"/>
    <row r="75" ht="15" customHeight="1"/>
    <row r="76" ht="15" customHeight="1"/>
    <row r="77" ht="15" customHeight="1"/>
    <row r="78" ht="12.75" customHeight="1"/>
    <row r="79" ht="12.75" customHeight="1"/>
    <row r="80" ht="12.75" customHeight="1"/>
    <row r="81" ht="18.75" customHeight="1"/>
    <row r="82" ht="18.7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20.25" customHeight="1"/>
    <row r="94" ht="15" customHeight="1"/>
    <row r="95" ht="15" customHeight="1"/>
    <row r="96" ht="15" customHeight="1"/>
    <row r="97" ht="15" customHeight="1"/>
    <row r="98" ht="21" customHeight="1"/>
    <row r="99" ht="15" customHeight="1"/>
    <row r="100" ht="15" customHeight="1"/>
    <row r="101" ht="15" customHeight="1"/>
    <row r="102" ht="15" customHeight="1"/>
    <row r="103" ht="15" customHeight="1"/>
    <row r="104" ht="15" customHeight="1"/>
    <row r="105" ht="12.75" customHeight="1"/>
    <row r="106" ht="15" customHeight="1"/>
    <row r="107" ht="15" customHeight="1"/>
    <row r="108" ht="42" customHeight="1"/>
    <row r="109" ht="21" customHeight="1"/>
    <row r="110" ht="12.75" customHeight="1"/>
    <row r="111" ht="15" customHeight="1"/>
    <row r="112" ht="15" customHeight="1"/>
    <row r="113" ht="15" customHeight="1"/>
    <row r="114" ht="15" customHeight="1"/>
    <row r="115" ht="15" customHeight="1"/>
    <row r="116" ht="15" customHeight="1"/>
    <row r="117" ht="12.75" customHeight="1"/>
  </sheetData>
  <mergeCells count="3">
    <mergeCell ref="B1:L1"/>
    <mergeCell ref="E5:H5"/>
    <mergeCell ref="I5:L5"/>
  </mergeCells>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5"/>
  <dimension ref="B2:J16"/>
  <sheetViews>
    <sheetView showGridLines="0" showRowColHeaders="0" workbookViewId="0">
      <selection activeCell="C5" sqref="C5:D5"/>
    </sheetView>
  </sheetViews>
  <sheetFormatPr baseColWidth="10" defaultColWidth="11.44140625" defaultRowHeight="15"/>
  <cols>
    <col min="1" max="1" width="11.44140625" style="640"/>
    <col min="2" max="2" width="41.44140625" style="640" customWidth="1"/>
    <col min="3" max="3" width="11.44140625" style="640"/>
    <col min="4" max="4" width="12.33203125" style="640" customWidth="1"/>
    <col min="5" max="5" width="11.44140625" style="640"/>
    <col min="6" max="6" width="13.109375" style="640" customWidth="1"/>
    <col min="7" max="7" width="11.44140625" style="640"/>
    <col min="8" max="8" width="12.44140625" style="640" customWidth="1"/>
    <col min="9" max="9" width="11.44140625" style="640"/>
    <col min="10" max="10" width="12.88671875" style="640" customWidth="1"/>
    <col min="11" max="16384" width="11.44140625" style="640"/>
  </cols>
  <sheetData>
    <row r="2" spans="2:10" ht="19.8" thickBot="1">
      <c r="B2" s="1328" t="s">
        <v>2119</v>
      </c>
      <c r="C2" s="1328" t="s">
        <v>0</v>
      </c>
      <c r="D2" s="1328" t="s">
        <v>0</v>
      </c>
      <c r="E2" s="1328" t="s">
        <v>0</v>
      </c>
      <c r="F2" s="1328" t="s">
        <v>0</v>
      </c>
      <c r="G2" s="1328" t="s">
        <v>0</v>
      </c>
      <c r="H2" s="1328" t="s">
        <v>0</v>
      </c>
      <c r="I2" s="1328" t="s">
        <v>0</v>
      </c>
      <c r="J2" s="1328" t="s">
        <v>0</v>
      </c>
    </row>
    <row r="3" spans="2:10">
      <c r="B3" s="1181" t="s">
        <v>1520</v>
      </c>
      <c r="C3" s="1182"/>
      <c r="D3" s="1182"/>
      <c r="E3" s="1182"/>
      <c r="F3" s="1182"/>
      <c r="G3" s="1182"/>
      <c r="H3" s="1182"/>
      <c r="I3" s="1182"/>
      <c r="J3" s="1182"/>
    </row>
    <row r="4" spans="2:10">
      <c r="B4" s="1183"/>
      <c r="C4" s="1299" t="s">
        <v>2118</v>
      </c>
      <c r="D4" s="1299" t="s">
        <v>0</v>
      </c>
      <c r="E4" s="1299" t="s">
        <v>0</v>
      </c>
      <c r="F4" s="1299" t="s">
        <v>0</v>
      </c>
      <c r="G4" s="1299" t="s">
        <v>0</v>
      </c>
      <c r="H4" s="1299" t="s">
        <v>0</v>
      </c>
      <c r="I4" s="1299" t="s">
        <v>0</v>
      </c>
      <c r="J4" s="1299" t="s">
        <v>0</v>
      </c>
    </row>
    <row r="5" spans="2:10" ht="27.75" customHeight="1">
      <c r="B5" s="1183"/>
      <c r="C5" s="1488" t="s">
        <v>2157</v>
      </c>
      <c r="D5" s="1488" t="s">
        <v>0</v>
      </c>
      <c r="E5" s="1489" t="s">
        <v>2158</v>
      </c>
      <c r="F5" s="1488" t="s">
        <v>0</v>
      </c>
      <c r="G5" s="1489" t="s">
        <v>2159</v>
      </c>
      <c r="H5" s="1490" t="s">
        <v>0</v>
      </c>
      <c r="I5" s="1489" t="s">
        <v>2160</v>
      </c>
      <c r="J5" s="1488" t="s">
        <v>0</v>
      </c>
    </row>
    <row r="6" spans="2:10" ht="33.6">
      <c r="B6" s="1183"/>
      <c r="C6" s="1038"/>
      <c r="D6" s="1038" t="s">
        <v>2150</v>
      </c>
      <c r="E6" s="1185"/>
      <c r="F6" s="1038" t="s">
        <v>2150</v>
      </c>
      <c r="G6" s="1185"/>
      <c r="H6" s="1186" t="s">
        <v>2151</v>
      </c>
      <c r="I6" s="1185"/>
      <c r="J6" s="1038" t="s">
        <v>2151</v>
      </c>
    </row>
    <row r="7" spans="2:10">
      <c r="B7" s="1187" t="s">
        <v>2152</v>
      </c>
      <c r="C7" s="713">
        <v>0</v>
      </c>
      <c r="D7" s="713">
        <v>0</v>
      </c>
      <c r="E7" s="1188"/>
      <c r="F7" s="1188"/>
      <c r="G7" s="713">
        <v>2020</v>
      </c>
      <c r="H7" s="713">
        <v>1181</v>
      </c>
      <c r="I7" s="1188"/>
      <c r="J7" s="1188"/>
    </row>
    <row r="8" spans="2:10">
      <c r="B8" s="1189" t="s">
        <v>2153</v>
      </c>
      <c r="C8" s="762">
        <v>8924</v>
      </c>
      <c r="D8" s="762">
        <v>8608</v>
      </c>
      <c r="E8" s="762">
        <v>8997</v>
      </c>
      <c r="F8" s="762">
        <v>8682</v>
      </c>
      <c r="G8" s="762">
        <v>36000</v>
      </c>
      <c r="H8" s="762">
        <v>32796</v>
      </c>
      <c r="I8" s="762">
        <v>36318</v>
      </c>
      <c r="J8" s="762">
        <v>33100</v>
      </c>
    </row>
    <row r="9" spans="2:10">
      <c r="B9" s="1187" t="s">
        <v>2154</v>
      </c>
      <c r="C9" s="713">
        <v>6</v>
      </c>
      <c r="D9" s="713">
        <v>0</v>
      </c>
      <c r="E9" s="713">
        <v>6</v>
      </c>
      <c r="F9" s="713">
        <v>0</v>
      </c>
      <c r="G9" s="713">
        <v>4</v>
      </c>
      <c r="H9" s="713">
        <v>1</v>
      </c>
      <c r="I9" s="713">
        <v>4</v>
      </c>
      <c r="J9" s="713">
        <v>1</v>
      </c>
    </row>
    <row r="10" spans="2:10">
      <c r="B10" s="1189" t="s">
        <v>2117</v>
      </c>
      <c r="C10" s="762">
        <v>0</v>
      </c>
      <c r="D10" s="762">
        <v>0</v>
      </c>
      <c r="E10" s="762">
        <v>0</v>
      </c>
      <c r="F10" s="762">
        <v>0</v>
      </c>
      <c r="G10" s="762">
        <v>78</v>
      </c>
      <c r="H10" s="762">
        <v>0</v>
      </c>
      <c r="I10" s="762">
        <v>101</v>
      </c>
      <c r="J10" s="762">
        <v>0</v>
      </c>
    </row>
    <row r="11" spans="2:10">
      <c r="B11" s="1187" t="s">
        <v>2155</v>
      </c>
      <c r="C11" s="713">
        <v>7497</v>
      </c>
      <c r="D11" s="713">
        <v>7497</v>
      </c>
      <c r="E11" s="713">
        <v>7575</v>
      </c>
      <c r="F11" s="713">
        <v>7575</v>
      </c>
      <c r="G11" s="713">
        <v>31889</v>
      </c>
      <c r="H11" s="713">
        <v>31889</v>
      </c>
      <c r="I11" s="713">
        <v>32240</v>
      </c>
      <c r="J11" s="713">
        <v>32240</v>
      </c>
    </row>
    <row r="12" spans="2:10">
      <c r="B12" s="1189" t="s">
        <v>2116</v>
      </c>
      <c r="C12" s="762">
        <v>987</v>
      </c>
      <c r="D12" s="762">
        <v>880</v>
      </c>
      <c r="E12" s="762">
        <v>992</v>
      </c>
      <c r="F12" s="762">
        <v>884</v>
      </c>
      <c r="G12" s="762">
        <v>1403</v>
      </c>
      <c r="H12" s="762">
        <v>504</v>
      </c>
      <c r="I12" s="762">
        <v>1361</v>
      </c>
      <c r="J12" s="762">
        <v>458</v>
      </c>
    </row>
    <row r="13" spans="2:10">
      <c r="B13" s="1187" t="s">
        <v>2156</v>
      </c>
      <c r="C13" s="713">
        <v>365</v>
      </c>
      <c r="D13" s="713">
        <v>186</v>
      </c>
      <c r="E13" s="713">
        <v>365</v>
      </c>
      <c r="F13" s="713">
        <v>186</v>
      </c>
      <c r="G13" s="713">
        <v>2779</v>
      </c>
      <c r="H13" s="713">
        <v>444</v>
      </c>
      <c r="I13" s="713">
        <v>2772</v>
      </c>
      <c r="J13" s="713">
        <v>443</v>
      </c>
    </row>
    <row r="14" spans="2:10">
      <c r="B14" s="1190" t="s">
        <v>1454</v>
      </c>
      <c r="C14" s="762">
        <v>91303</v>
      </c>
      <c r="D14" s="762">
        <v>0</v>
      </c>
      <c r="E14" s="1188"/>
      <c r="F14" s="1188"/>
      <c r="G14" s="762">
        <v>245960</v>
      </c>
      <c r="H14" s="762">
        <v>44353.119740000002</v>
      </c>
      <c r="I14" s="1188"/>
      <c r="J14" s="1188"/>
    </row>
    <row r="15" spans="2:10">
      <c r="B15" s="1187" t="s">
        <v>2115</v>
      </c>
      <c r="C15" s="713">
        <v>85622</v>
      </c>
      <c r="D15" s="713">
        <v>0</v>
      </c>
      <c r="E15" s="1188"/>
      <c r="F15" s="1188"/>
      <c r="G15" s="713">
        <v>202045</v>
      </c>
      <c r="H15" s="713">
        <v>42206.291579999997</v>
      </c>
      <c r="I15" s="1188"/>
      <c r="J15" s="1188"/>
    </row>
    <row r="16" spans="2:10" ht="15.6" thickBot="1">
      <c r="B16" s="1191" t="s">
        <v>1193</v>
      </c>
      <c r="C16" s="1192">
        <v>99429</v>
      </c>
      <c r="D16" s="1192">
        <v>8608</v>
      </c>
      <c r="E16" s="1192"/>
      <c r="F16" s="1192"/>
      <c r="G16" s="1192">
        <v>283916</v>
      </c>
      <c r="H16" s="1192">
        <v>78318.723069999993</v>
      </c>
      <c r="I16" s="1192"/>
      <c r="J16" s="1192"/>
    </row>
  </sheetData>
  <mergeCells count="6">
    <mergeCell ref="B2:J2"/>
    <mergeCell ref="C4:J4"/>
    <mergeCell ref="C5:D5"/>
    <mergeCell ref="E5:F5"/>
    <mergeCell ref="G5:H5"/>
    <mergeCell ref="I5:J5"/>
  </mergeCells>
  <pageMargins left="0.7" right="0.7" top="0.75" bottom="0.75" header="0.3" footer="0.3"/>
  <pageSetup paperSize="9" orientation="portrait"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6"/>
  <dimension ref="B1:F97"/>
  <sheetViews>
    <sheetView showGridLines="0" showRowColHeaders="0" workbookViewId="0">
      <selection activeCell="C16" sqref="C16"/>
    </sheetView>
  </sheetViews>
  <sheetFormatPr baseColWidth="10" defaultColWidth="9.109375" defaultRowHeight="0" customHeight="1" zeroHeight="1"/>
  <cols>
    <col min="1" max="1" width="5.6640625" style="1169" customWidth="1"/>
    <col min="2" max="2" width="69.44140625" style="1169" customWidth="1"/>
    <col min="3" max="3" width="10.109375" style="1169" customWidth="1"/>
    <col min="4" max="4" width="13.88671875" style="1169" customWidth="1"/>
    <col min="5" max="5" width="10.109375" style="1169" customWidth="1"/>
    <col min="6" max="6" width="13.88671875" style="1169" customWidth="1"/>
    <col min="7" max="16384" width="9.109375" style="1169"/>
  </cols>
  <sheetData>
    <row r="1" spans="2:6" ht="16.8"/>
    <row r="2" spans="2:6" ht="23.1" customHeight="1" thickBot="1">
      <c r="B2" s="1298" t="s">
        <v>2122</v>
      </c>
      <c r="C2" s="1298" t="s">
        <v>0</v>
      </c>
      <c r="D2" s="1298" t="s">
        <v>0</v>
      </c>
      <c r="E2" s="1298" t="s">
        <v>0</v>
      </c>
      <c r="F2" s="1298" t="s">
        <v>0</v>
      </c>
    </row>
    <row r="3" spans="2:6" ht="12.75" customHeight="1">
      <c r="B3" s="1162" t="s">
        <v>1520</v>
      </c>
      <c r="C3" s="1194"/>
      <c r="D3" s="1194"/>
      <c r="E3" s="1194"/>
      <c r="F3" s="1194"/>
    </row>
    <row r="4" spans="2:6" ht="16.5" customHeight="1">
      <c r="B4" s="1171"/>
      <c r="C4" s="1299" t="s">
        <v>2118</v>
      </c>
      <c r="D4" s="1299" t="s">
        <v>0</v>
      </c>
      <c r="E4" s="1299" t="s">
        <v>0</v>
      </c>
      <c r="F4" s="1299" t="s">
        <v>0</v>
      </c>
    </row>
    <row r="5" spans="2:6" ht="13.5" customHeight="1">
      <c r="B5" s="1171"/>
      <c r="C5" s="1300" t="s">
        <v>2171</v>
      </c>
      <c r="D5" s="1300" t="s">
        <v>0</v>
      </c>
      <c r="E5" s="1491" t="s">
        <v>2172</v>
      </c>
      <c r="F5" s="1300" t="s">
        <v>0</v>
      </c>
    </row>
    <row r="6" spans="2:6" ht="57" customHeight="1">
      <c r="B6" s="1171"/>
      <c r="C6" s="1300" t="s">
        <v>0</v>
      </c>
      <c r="D6" s="1300" t="s">
        <v>0</v>
      </c>
      <c r="E6" s="1491" t="s">
        <v>2173</v>
      </c>
      <c r="F6" s="1300" t="s">
        <v>0</v>
      </c>
    </row>
    <row r="7" spans="2:6" ht="41.25" customHeight="1">
      <c r="B7" s="1171"/>
      <c r="C7" s="1148"/>
      <c r="D7" s="1148" t="s">
        <v>2161</v>
      </c>
      <c r="E7" s="1185"/>
      <c r="F7" s="1148" t="s">
        <v>2162</v>
      </c>
    </row>
    <row r="8" spans="2:6" ht="12.75" customHeight="1">
      <c r="B8" s="1195" t="s">
        <v>2163</v>
      </c>
      <c r="C8" s="891">
        <v>3254</v>
      </c>
      <c r="D8" s="891">
        <v>2652</v>
      </c>
      <c r="E8" s="891">
        <v>12797</v>
      </c>
      <c r="F8" s="891">
        <v>11017</v>
      </c>
    </row>
    <row r="9" spans="2:6" ht="12.75" customHeight="1">
      <c r="B9" s="1196" t="s">
        <v>2164</v>
      </c>
      <c r="C9" s="762">
        <v>10</v>
      </c>
      <c r="D9" s="762">
        <v>0</v>
      </c>
      <c r="E9" s="762">
        <v>0</v>
      </c>
      <c r="F9" s="762">
        <v>0</v>
      </c>
    </row>
    <row r="10" spans="2:6" ht="12.75" customHeight="1">
      <c r="B10" s="1197" t="s">
        <v>2152</v>
      </c>
      <c r="C10" s="713">
        <v>0</v>
      </c>
      <c r="D10" s="713">
        <v>0</v>
      </c>
      <c r="E10" s="713">
        <v>0</v>
      </c>
      <c r="F10" s="713">
        <v>0</v>
      </c>
    </row>
    <row r="11" spans="2:6" ht="12.75" customHeight="1">
      <c r="B11" s="1196" t="s">
        <v>2153</v>
      </c>
      <c r="C11" s="762">
        <v>3243</v>
      </c>
      <c r="D11" s="762">
        <v>2652</v>
      </c>
      <c r="E11" s="762">
        <v>11441</v>
      </c>
      <c r="F11" s="762">
        <v>11017</v>
      </c>
    </row>
    <row r="12" spans="2:6" ht="12.75" customHeight="1">
      <c r="B12" s="1197" t="s">
        <v>2154</v>
      </c>
      <c r="C12" s="713">
        <v>544</v>
      </c>
      <c r="D12" s="713">
        <v>544</v>
      </c>
      <c r="E12" s="713">
        <v>321</v>
      </c>
      <c r="F12" s="713">
        <v>321</v>
      </c>
    </row>
    <row r="13" spans="2:6" ht="12.75" customHeight="1">
      <c r="B13" s="1196" t="s">
        <v>2165</v>
      </c>
      <c r="C13" s="762">
        <v>686</v>
      </c>
      <c r="D13" s="762">
        <v>0</v>
      </c>
      <c r="E13" s="762">
        <v>422</v>
      </c>
      <c r="F13" s="762">
        <v>0</v>
      </c>
    </row>
    <row r="14" spans="2:6" ht="12.75" customHeight="1">
      <c r="B14" s="1197" t="s">
        <v>2166</v>
      </c>
      <c r="C14" s="713">
        <v>1914</v>
      </c>
      <c r="D14" s="713">
        <v>1914</v>
      </c>
      <c r="E14" s="713">
        <v>10507</v>
      </c>
      <c r="F14" s="713">
        <v>10507</v>
      </c>
    </row>
    <row r="15" spans="2:6" ht="12.75" customHeight="1">
      <c r="B15" s="1196" t="s">
        <v>2167</v>
      </c>
      <c r="C15" s="762">
        <v>1308</v>
      </c>
      <c r="D15" s="762">
        <v>717</v>
      </c>
      <c r="E15" s="762">
        <v>941</v>
      </c>
      <c r="F15" s="762">
        <v>522</v>
      </c>
    </row>
    <row r="16" spans="2:6" ht="12.75" customHeight="1">
      <c r="B16" s="1197" t="s">
        <v>2168</v>
      </c>
      <c r="C16" s="713">
        <v>36</v>
      </c>
      <c r="D16" s="713">
        <v>19</v>
      </c>
      <c r="E16" s="713">
        <v>1</v>
      </c>
      <c r="F16" s="713">
        <v>1</v>
      </c>
    </row>
    <row r="17" spans="2:6" ht="16.8">
      <c r="B17" s="1196" t="s">
        <v>2169</v>
      </c>
      <c r="C17" s="762">
        <v>0</v>
      </c>
      <c r="D17" s="762">
        <v>0</v>
      </c>
      <c r="E17" s="762">
        <v>1382</v>
      </c>
      <c r="F17" s="762">
        <v>0</v>
      </c>
    </row>
    <row r="18" spans="2:6" ht="22.8">
      <c r="B18" s="1195" t="s">
        <v>2170</v>
      </c>
      <c r="C18" s="891">
        <v>0</v>
      </c>
      <c r="D18" s="891">
        <v>0</v>
      </c>
      <c r="E18" s="891">
        <v>128</v>
      </c>
      <c r="F18" s="891">
        <v>0</v>
      </c>
    </row>
    <row r="19" spans="2:6" ht="22.8">
      <c r="B19" s="1198" t="s">
        <v>2121</v>
      </c>
      <c r="C19" s="1199"/>
      <c r="D19" s="1199"/>
      <c r="E19" s="896">
        <v>25512</v>
      </c>
      <c r="F19" s="896">
        <v>0</v>
      </c>
    </row>
    <row r="20" spans="2:6" ht="17.399999999999999" thickBot="1">
      <c r="B20" s="1200" t="s">
        <v>2120</v>
      </c>
      <c r="C20" s="1192">
        <v>102465</v>
      </c>
      <c r="D20" s="1192">
        <v>11484</v>
      </c>
      <c r="E20" s="1192"/>
      <c r="F20" s="1192"/>
    </row>
    <row r="21" spans="2:6" ht="16.8"/>
    <row r="22" spans="2:6" ht="16.8"/>
    <row r="23" spans="2:6" ht="16.8"/>
    <row r="24" spans="2:6" ht="16.8"/>
    <row r="25" spans="2:6" ht="16.8"/>
    <row r="26" spans="2:6" ht="16.8"/>
    <row r="27" spans="2:6" ht="16.8"/>
    <row r="28" spans="2:6" ht="16.8"/>
    <row r="29" spans="2:6" ht="16.8"/>
    <row r="30" spans="2:6" ht="16.8"/>
    <row r="31" spans="2:6" ht="16.8"/>
    <row r="32" spans="2:6"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sheetData>
  <mergeCells count="5">
    <mergeCell ref="E6:F6"/>
    <mergeCell ref="B2:F2"/>
    <mergeCell ref="C4:F4"/>
    <mergeCell ref="C5:D6"/>
    <mergeCell ref="E5:F5"/>
  </mergeCells>
  <pageMargins left="0.7" right="0.7" top="0.75" bottom="0.75" header="0.3" footer="0.3"/>
  <pageSetup orientation="portrait" horizontalDpi="72" verticalDpi="72"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dimension ref="B1:C146"/>
  <sheetViews>
    <sheetView showGridLines="0" showRowColHeaders="0" workbookViewId="0"/>
  </sheetViews>
  <sheetFormatPr baseColWidth="10" defaultColWidth="9.109375" defaultRowHeight="0" customHeight="1" zeroHeight="1"/>
  <cols>
    <col min="1" max="1" width="9.109375" style="1169" customWidth="1"/>
    <col min="2" max="2" width="38.88671875" style="1169" customWidth="1"/>
    <col min="3" max="3" width="10.44140625" style="1169" customWidth="1"/>
    <col min="4" max="7" width="9.109375" style="1169" customWidth="1"/>
    <col min="8" max="16384" width="9.109375" style="1169"/>
  </cols>
  <sheetData>
    <row r="1" spans="2:3" ht="12.75" customHeight="1"/>
    <row r="2" spans="2:3" ht="41.4" customHeight="1" thickBot="1">
      <c r="B2" s="1298" t="s">
        <v>2130</v>
      </c>
      <c r="C2" s="1298" t="s">
        <v>0</v>
      </c>
    </row>
    <row r="3" spans="2:3" ht="12.75" customHeight="1">
      <c r="B3" s="1162" t="s">
        <v>1520</v>
      </c>
      <c r="C3" s="849"/>
    </row>
    <row r="4" spans="2:3" ht="33.6" customHeight="1">
      <c r="B4" s="532"/>
      <c r="C4" s="1145" t="s">
        <v>2174</v>
      </c>
    </row>
    <row r="5" spans="2:3" ht="16.8">
      <c r="B5" s="908" t="s">
        <v>2129</v>
      </c>
      <c r="C5" s="1201">
        <v>102465</v>
      </c>
    </row>
    <row r="6" spans="2:3" ht="16.8">
      <c r="B6" s="325" t="s">
        <v>2127</v>
      </c>
      <c r="C6" s="762">
        <v>0</v>
      </c>
    </row>
    <row r="7" spans="2:3" ht="16.8">
      <c r="B7" s="323" t="s">
        <v>2126</v>
      </c>
      <c r="C7" s="713">
        <v>12345</v>
      </c>
    </row>
    <row r="8" spans="2:3" ht="16.8">
      <c r="B8" s="325" t="s">
        <v>2125</v>
      </c>
      <c r="C8" s="762">
        <v>85628</v>
      </c>
    </row>
    <row r="9" spans="2:3" ht="16.8">
      <c r="B9" s="323" t="s">
        <v>1454</v>
      </c>
      <c r="C9" s="713">
        <v>5570</v>
      </c>
    </row>
    <row r="10" spans="2:3" ht="16.8">
      <c r="B10" s="907" t="s">
        <v>2128</v>
      </c>
      <c r="C10" s="896">
        <v>401020</v>
      </c>
    </row>
    <row r="11" spans="2:3" ht="16.8">
      <c r="B11" s="323" t="s">
        <v>2127</v>
      </c>
      <c r="C11" s="713">
        <v>2020</v>
      </c>
    </row>
    <row r="12" spans="2:3" ht="16.8">
      <c r="B12" s="325" t="s">
        <v>2126</v>
      </c>
      <c r="C12" s="762">
        <v>61190</v>
      </c>
    </row>
    <row r="13" spans="2:3" ht="16.8">
      <c r="B13" s="323" t="s">
        <v>2125</v>
      </c>
      <c r="C13" s="713">
        <v>288633</v>
      </c>
    </row>
    <row r="14" spans="2:3" ht="16.8">
      <c r="B14" s="325" t="s">
        <v>1454</v>
      </c>
      <c r="C14" s="762">
        <v>51099</v>
      </c>
    </row>
    <row r="15" spans="2:3" ht="17.399999999999999" thickBot="1">
      <c r="B15" s="1202" t="s">
        <v>2124</v>
      </c>
      <c r="C15" s="1203">
        <v>0.2555</v>
      </c>
    </row>
    <row r="16" spans="2:3" ht="12.75" customHeight="1">
      <c r="B16" s="1476" t="s">
        <v>2123</v>
      </c>
      <c r="C16" s="1476" t="s">
        <v>0</v>
      </c>
    </row>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0"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sheetData>
  <mergeCells count="2">
    <mergeCell ref="B2:C2"/>
    <mergeCell ref="B16:C16"/>
  </mergeCells>
  <pageMargins left="0.7" right="0.7" top="0.75" bottom="0.75" header="0.3" footer="0.3"/>
  <pageSetup orientation="portrait" horizontalDpi="72" verticalDpi="7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D31"/>
  <sheetViews>
    <sheetView showGridLines="0" showRowColHeaders="0" topLeftCell="A2" zoomScaleNormal="100" workbookViewId="0"/>
  </sheetViews>
  <sheetFormatPr baseColWidth="10" defaultColWidth="9.109375" defaultRowHeight="13.2"/>
  <cols>
    <col min="2" max="2" width="40.109375"/>
    <col min="3" max="3" width="12.109375"/>
  </cols>
  <sheetData>
    <row r="1" spans="2:4" ht="17.25" hidden="1" customHeight="1">
      <c r="B1" s="1320" t="s">
        <v>89</v>
      </c>
      <c r="C1" s="1320" t="s">
        <v>0</v>
      </c>
      <c r="D1" s="1320" t="s">
        <v>0</v>
      </c>
    </row>
    <row r="2" spans="2:4" ht="17.399999999999999" customHeight="1">
      <c r="B2" s="84"/>
      <c r="C2" s="84"/>
      <c r="D2" s="84"/>
    </row>
    <row r="3" spans="2:4" ht="40.35" customHeight="1" thickBot="1">
      <c r="B3" s="1310" t="s">
        <v>1587</v>
      </c>
      <c r="C3" s="1310" t="s">
        <v>0</v>
      </c>
      <c r="D3" s="85"/>
    </row>
    <row r="4" spans="2:4" ht="15" customHeight="1">
      <c r="B4" s="10" t="s">
        <v>90</v>
      </c>
      <c r="C4" s="86"/>
      <c r="D4" s="85"/>
    </row>
    <row r="5" spans="2:4" ht="30" customHeight="1">
      <c r="B5" s="87"/>
      <c r="C5" s="88" t="s">
        <v>91</v>
      </c>
      <c r="D5" s="85"/>
    </row>
    <row r="6" spans="2:4" ht="59.25" customHeight="1">
      <c r="B6" s="726" t="s">
        <v>1588</v>
      </c>
      <c r="C6" s="89">
        <v>2633.2660000000001</v>
      </c>
      <c r="D6" s="90"/>
    </row>
    <row r="7" spans="2:4" ht="20.100000000000001" customHeight="1">
      <c r="B7" s="91" t="s">
        <v>92</v>
      </c>
      <c r="C7" s="92">
        <v>9743.0830000000005</v>
      </c>
      <c r="D7" s="93"/>
    </row>
    <row r="8" spans="2:4" ht="12" customHeight="1">
      <c r="B8" s="94"/>
      <c r="C8" s="95"/>
      <c r="D8" s="93"/>
    </row>
    <row r="9" spans="2:4" ht="34.5" customHeight="1">
      <c r="B9" s="1321" t="s">
        <v>93</v>
      </c>
      <c r="C9" s="1321" t="s">
        <v>0</v>
      </c>
      <c r="D9" s="96"/>
    </row>
    <row r="10" spans="2:4" ht="19.5" customHeight="1">
      <c r="B10" s="1322"/>
      <c r="C10" s="1322" t="s">
        <v>0</v>
      </c>
      <c r="D10" s="85"/>
    </row>
    <row r="11" spans="2:4" ht="15" customHeight="1"/>
    <row r="12" spans="2:4" ht="17.399999999999999" customHeight="1"/>
    <row r="13" spans="2:4" ht="17.399999999999999" customHeight="1"/>
    <row r="14" spans="2:4" ht="40.35" customHeight="1"/>
    <row r="15" spans="2:4" ht="15" customHeight="1"/>
    <row r="16" spans="2:4" ht="30" customHeight="1"/>
    <row r="17" ht="59.25" customHeight="1"/>
    <row r="18" ht="20.100000000000001" customHeight="1"/>
    <row r="19" ht="12" customHeight="1"/>
    <row r="20" ht="34.5" customHeight="1"/>
    <row r="21" ht="19.5" customHeight="1"/>
    <row r="22" ht="12.75" customHeight="1"/>
    <row r="23" ht="17.399999999999999" customHeight="1"/>
    <row r="24" ht="17.399999999999999" customHeight="1"/>
    <row r="25" ht="40.35" customHeight="1"/>
    <row r="26" ht="15" customHeight="1"/>
    <row r="27" ht="30" customHeight="1"/>
    <row r="28" ht="45.75" customHeight="1"/>
    <row r="29" ht="20.100000000000001" customHeight="1"/>
    <row r="30" ht="12" customHeight="1"/>
    <row r="31" ht="34.5" customHeight="1"/>
  </sheetData>
  <mergeCells count="4">
    <mergeCell ref="B1:D1"/>
    <mergeCell ref="B3:C3"/>
    <mergeCell ref="B9:C9"/>
    <mergeCell ref="B10:C10"/>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8"/>
  <dimension ref="B1:D146"/>
  <sheetViews>
    <sheetView showGridLines="0" showRowColHeaders="0" workbookViewId="0"/>
  </sheetViews>
  <sheetFormatPr baseColWidth="10" defaultColWidth="9.109375" defaultRowHeight="0" customHeight="1" zeroHeight="1"/>
  <cols>
    <col min="1" max="1" width="9.109375" style="1169" customWidth="1"/>
    <col min="2" max="2" width="24.88671875" style="1169" customWidth="1"/>
    <col min="3" max="3" width="13" style="1169" customWidth="1"/>
    <col min="4" max="4" width="12.44140625" style="1169" customWidth="1"/>
    <col min="5" max="16384" width="9.109375" style="1169"/>
  </cols>
  <sheetData>
    <row r="1" spans="2:4" ht="12.75" customHeight="1"/>
    <row r="2" spans="2:4" ht="18" thickBot="1">
      <c r="B2" s="1298" t="s">
        <v>2131</v>
      </c>
      <c r="C2" s="1298" t="s">
        <v>0</v>
      </c>
      <c r="D2" s="1298" t="s">
        <v>0</v>
      </c>
    </row>
    <row r="3" spans="2:4" ht="12.75" customHeight="1">
      <c r="B3" s="1162" t="s">
        <v>1520</v>
      </c>
      <c r="C3" s="1204"/>
      <c r="D3" s="1204"/>
    </row>
    <row r="4" spans="2:4" ht="28.5" customHeight="1">
      <c r="B4" s="532"/>
      <c r="C4" s="1179">
        <v>2019</v>
      </c>
      <c r="D4" s="1179">
        <v>2020</v>
      </c>
    </row>
    <row r="5" spans="2:4" ht="22.8">
      <c r="B5" s="908" t="s">
        <v>2175</v>
      </c>
      <c r="C5" s="891">
        <v>61255</v>
      </c>
      <c r="D5" s="891">
        <v>101010</v>
      </c>
    </row>
    <row r="6" spans="2:4" ht="16.8">
      <c r="B6" s="325" t="s">
        <v>2176</v>
      </c>
      <c r="C6" s="762">
        <v>0</v>
      </c>
      <c r="D6" s="762">
        <v>0</v>
      </c>
    </row>
    <row r="7" spans="2:4" ht="16.8">
      <c r="B7" s="323" t="s">
        <v>2177</v>
      </c>
      <c r="C7" s="713">
        <v>7027</v>
      </c>
      <c r="D7" s="713">
        <v>10667</v>
      </c>
    </row>
    <row r="8" spans="2:4" ht="16.8">
      <c r="B8" s="325" t="s">
        <v>2178</v>
      </c>
      <c r="C8" s="762">
        <v>49156</v>
      </c>
      <c r="D8" s="762">
        <v>84846</v>
      </c>
    </row>
    <row r="9" spans="2:4" ht="16.8">
      <c r="B9" s="323" t="s">
        <v>2037</v>
      </c>
      <c r="C9" s="713">
        <v>5071</v>
      </c>
      <c r="D9" s="713">
        <v>5498</v>
      </c>
    </row>
    <row r="10" spans="2:4" ht="22.8">
      <c r="B10" s="907" t="s">
        <v>2179</v>
      </c>
      <c r="C10" s="896">
        <v>345988</v>
      </c>
      <c r="D10" s="896">
        <v>400891</v>
      </c>
    </row>
    <row r="11" spans="2:4" ht="16.8">
      <c r="B11" s="323" t="s">
        <v>2176</v>
      </c>
      <c r="C11" s="713">
        <v>3063</v>
      </c>
      <c r="D11" s="713">
        <v>1849</v>
      </c>
    </row>
    <row r="12" spans="2:4" ht="16.8">
      <c r="B12" s="325" t="s">
        <v>2177</v>
      </c>
      <c r="C12" s="762">
        <v>50652</v>
      </c>
      <c r="D12" s="762">
        <v>58285</v>
      </c>
    </row>
    <row r="13" spans="2:4" ht="16.8">
      <c r="B13" s="323" t="s">
        <v>2178</v>
      </c>
      <c r="C13" s="713">
        <v>240524</v>
      </c>
      <c r="D13" s="713">
        <v>292814</v>
      </c>
    </row>
    <row r="14" spans="2:4" ht="16.8">
      <c r="B14" s="325" t="s">
        <v>2037</v>
      </c>
      <c r="C14" s="762">
        <v>51748</v>
      </c>
      <c r="D14" s="762">
        <v>47944</v>
      </c>
    </row>
    <row r="15" spans="2:4" ht="17.399999999999999" thickBot="1">
      <c r="B15" s="1205" t="s">
        <v>2124</v>
      </c>
      <c r="C15" s="1206">
        <v>0.17699999999999999</v>
      </c>
      <c r="D15" s="1206">
        <v>0.252</v>
      </c>
    </row>
    <row r="16" spans="2:4" ht="16.8"/>
    <row r="17" ht="16.8" hidden="1"/>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sheetData>
  <mergeCells count="1">
    <mergeCell ref="B2:D2"/>
  </mergeCells>
  <pageMargins left="0.7" right="0.7" top="0.75" bottom="0.75" header="0.3" footer="0.3"/>
  <pageSetup orientation="portrait" horizontalDpi="72" verticalDpi="72"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9"/>
  <dimension ref="B1:D147"/>
  <sheetViews>
    <sheetView showGridLines="0" showRowColHeaders="0" workbookViewId="0"/>
  </sheetViews>
  <sheetFormatPr baseColWidth="10" defaultColWidth="8.88671875" defaultRowHeight="0" customHeight="1" zeroHeight="1"/>
  <cols>
    <col min="1" max="1" width="8.88671875" style="915" customWidth="1"/>
    <col min="2" max="2" width="29.5546875" style="915" customWidth="1"/>
    <col min="3" max="3" width="27.88671875" style="915" customWidth="1"/>
    <col min="4" max="4" width="31.44140625" style="915" customWidth="1"/>
    <col min="5" max="5" width="8.88671875" style="915" customWidth="1"/>
    <col min="6" max="16384" width="8.88671875" style="915"/>
  </cols>
  <sheetData>
    <row r="1" spans="2:4" ht="15"/>
    <row r="2" spans="2:4" ht="12.75" customHeight="1"/>
    <row r="3" spans="2:4" ht="16.8" thickBot="1">
      <c r="B3" s="1298" t="s">
        <v>2139</v>
      </c>
      <c r="C3" s="1298" t="s">
        <v>0</v>
      </c>
      <c r="D3" s="1298" t="s">
        <v>0</v>
      </c>
    </row>
    <row r="4" spans="2:4" ht="12.75" customHeight="1">
      <c r="B4" s="1162" t="s">
        <v>1520</v>
      </c>
      <c r="C4" s="1207"/>
      <c r="D4" s="1207"/>
    </row>
    <row r="5" spans="2:4" ht="24" customHeight="1">
      <c r="B5" s="1492"/>
      <c r="C5" s="1493" t="s">
        <v>2180</v>
      </c>
      <c r="D5" s="1299" t="s">
        <v>0</v>
      </c>
    </row>
    <row r="6" spans="2:4" ht="63.75" customHeight="1">
      <c r="B6" s="1492"/>
      <c r="C6" s="777" t="s">
        <v>2138</v>
      </c>
      <c r="D6" s="1184" t="s">
        <v>2181</v>
      </c>
    </row>
    <row r="7" spans="2:4" ht="22.8">
      <c r="B7" s="908" t="s">
        <v>2137</v>
      </c>
      <c r="C7" s="713">
        <v>82842</v>
      </c>
      <c r="D7" s="713">
        <v>98314</v>
      </c>
    </row>
    <row r="8" spans="2:4" ht="15">
      <c r="B8" s="325" t="s">
        <v>2136</v>
      </c>
      <c r="C8" s="762">
        <v>6212</v>
      </c>
      <c r="D8" s="762">
        <v>6573</v>
      </c>
    </row>
    <row r="9" spans="2:4" ht="15">
      <c r="B9" s="323" t="s">
        <v>2135</v>
      </c>
      <c r="C9" s="713">
        <v>59722</v>
      </c>
      <c r="D9" s="713">
        <v>71771</v>
      </c>
    </row>
    <row r="10" spans="2:4" ht="15">
      <c r="B10" s="325" t="s">
        <v>2134</v>
      </c>
      <c r="C10" s="762">
        <v>17338</v>
      </c>
      <c r="D10" s="762">
        <v>20654</v>
      </c>
    </row>
    <row r="11" spans="2:4" ht="15">
      <c r="B11" s="908" t="s">
        <v>2133</v>
      </c>
      <c r="C11" s="713">
        <v>4029</v>
      </c>
      <c r="D11" s="713">
        <v>4456</v>
      </c>
    </row>
    <row r="12" spans="2:4" ht="12.75" customHeight="1">
      <c r="B12" s="1476" t="s">
        <v>2132</v>
      </c>
      <c r="C12" s="1476" t="s">
        <v>0</v>
      </c>
      <c r="D12" s="1476" t="s">
        <v>0</v>
      </c>
    </row>
    <row r="13" spans="2:4" ht="15"/>
    <row r="14" spans="2:4" ht="15" hidden="1"/>
    <row r="15" spans="2:4" ht="15"/>
    <row r="16" spans="2:4"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2.75" customHeight="1"/>
    <row r="102" ht="12.75" customHeight="1"/>
    <row r="103" ht="12.75" customHeight="1"/>
    <row r="104" ht="12.75" customHeight="1"/>
    <row r="105" ht="12.75" customHeight="1"/>
    <row r="106" ht="0" hidden="1" customHeight="1"/>
    <row r="107" ht="0"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sheetData>
  <mergeCells count="4">
    <mergeCell ref="B3:D3"/>
    <mergeCell ref="B5:B6"/>
    <mergeCell ref="C5:D5"/>
    <mergeCell ref="B12:D12"/>
  </mergeCells>
  <pageMargins left="0.7" right="0.7" top="0.75" bottom="0.75" header="0.3" footer="0.3"/>
  <pageSetup orientation="portrait" horizontalDpi="72" verticalDpi="72"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0"/>
  <dimension ref="B2:F16"/>
  <sheetViews>
    <sheetView showGridLines="0" showRowColHeaders="0" workbookViewId="0"/>
  </sheetViews>
  <sheetFormatPr baseColWidth="10" defaultColWidth="11.44140625" defaultRowHeight="16.8"/>
  <cols>
    <col min="1" max="1" width="9.109375" style="1209" customWidth="1"/>
    <col min="2" max="2" width="19.33203125" style="1209" customWidth="1"/>
    <col min="3" max="4" width="11.44140625" style="1209" customWidth="1"/>
    <col min="5" max="5" width="16.88671875" style="1209" customWidth="1"/>
    <col min="6" max="6" width="17.33203125" style="1209" customWidth="1"/>
    <col min="7" max="16384" width="11.44140625" style="1209"/>
  </cols>
  <sheetData>
    <row r="2" spans="2:6" ht="18" thickBot="1">
      <c r="B2" s="1298" t="s">
        <v>2198</v>
      </c>
      <c r="C2" s="1298" t="s">
        <v>0</v>
      </c>
      <c r="D2" s="1298" t="s">
        <v>0</v>
      </c>
      <c r="E2" s="1298" t="s">
        <v>0</v>
      </c>
      <c r="F2" s="1298" t="s">
        <v>0</v>
      </c>
    </row>
    <row r="3" spans="2:6">
      <c r="B3" s="1210" t="s">
        <v>1153</v>
      </c>
      <c r="C3" s="1211"/>
      <c r="D3" s="1211"/>
      <c r="E3" s="1211"/>
      <c r="F3" s="1211"/>
    </row>
    <row r="4" spans="2:6">
      <c r="B4" s="1499" t="s">
        <v>2188</v>
      </c>
      <c r="C4" s="1495" t="s">
        <v>2184</v>
      </c>
      <c r="D4" s="1496" t="s">
        <v>0</v>
      </c>
      <c r="E4" s="1500" t="s">
        <v>2183</v>
      </c>
      <c r="F4" s="1500" t="s">
        <v>0</v>
      </c>
    </row>
    <row r="5" spans="2:6">
      <c r="B5" s="1499"/>
      <c r="C5" s="1497" t="s">
        <v>2197</v>
      </c>
      <c r="D5" s="1498" t="s">
        <v>0</v>
      </c>
      <c r="E5" s="1497" t="s">
        <v>2196</v>
      </c>
      <c r="F5" s="1498" t="s">
        <v>0</v>
      </c>
    </row>
    <row r="6" spans="2:6">
      <c r="B6" s="1499"/>
      <c r="C6" s="1214" t="s">
        <v>2187</v>
      </c>
      <c r="D6" s="1215" t="s">
        <v>2186</v>
      </c>
      <c r="E6" s="1216" t="s">
        <v>2187</v>
      </c>
      <c r="F6" s="1217" t="s">
        <v>2186</v>
      </c>
    </row>
    <row r="7" spans="2:6">
      <c r="B7" s="730" t="s">
        <v>2195</v>
      </c>
      <c r="C7" s="709">
        <v>0.103576758780795</v>
      </c>
      <c r="D7" s="709">
        <v>6.3799999999999996E-2</v>
      </c>
      <c r="E7" s="709">
        <v>0.15902220410597701</v>
      </c>
      <c r="F7" s="709">
        <v>0.153</v>
      </c>
    </row>
    <row r="8" spans="2:6">
      <c r="B8" s="732" t="s">
        <v>2194</v>
      </c>
      <c r="C8" s="710">
        <v>-2.4244523988496601E-2</v>
      </c>
      <c r="D8" s="710">
        <v>-7.0300000000000001E-2</v>
      </c>
      <c r="E8" s="710">
        <v>3.8E-3</v>
      </c>
      <c r="F8" s="710">
        <v>-4.0899999999999999E-2</v>
      </c>
    </row>
    <row r="9" spans="2:6">
      <c r="B9" s="730" t="s">
        <v>2193</v>
      </c>
      <c r="C9" s="709">
        <v>0.12567496587634899</v>
      </c>
      <c r="D9" s="709">
        <v>7.8600000000000003E-2</v>
      </c>
      <c r="E9" s="709"/>
      <c r="F9" s="709"/>
    </row>
    <row r="10" spans="2:6">
      <c r="B10" s="732" t="s">
        <v>2192</v>
      </c>
      <c r="C10" s="710">
        <v>-6.4095727580286393E-2</v>
      </c>
      <c r="D10" s="710">
        <v>-4.41E-2</v>
      </c>
      <c r="E10" s="710"/>
      <c r="F10" s="710"/>
    </row>
    <row r="11" spans="2:6">
      <c r="B11" s="730" t="s">
        <v>2191</v>
      </c>
      <c r="C11" s="709">
        <v>-1.0788833978163499E-2</v>
      </c>
      <c r="D11" s="709">
        <v>2.8999999999999998E-3</v>
      </c>
      <c r="E11" s="709"/>
      <c r="F11" s="709"/>
    </row>
    <row r="12" spans="2:6">
      <c r="B12" s="732" t="s">
        <v>2190</v>
      </c>
      <c r="C12" s="710">
        <v>-3.9138712185150001E-4</v>
      </c>
      <c r="D12" s="710">
        <v>-1.8E-3</v>
      </c>
      <c r="E12" s="710"/>
      <c r="F12" s="710"/>
    </row>
    <row r="13" spans="2:6">
      <c r="B13" s="730" t="s">
        <v>2189</v>
      </c>
      <c r="C13" s="709">
        <v>-6.4095727580286393E-2</v>
      </c>
      <c r="D13" s="709">
        <v>-7.0300000000000001E-2</v>
      </c>
      <c r="E13" s="709">
        <v>0</v>
      </c>
      <c r="F13" s="709">
        <v>-4.0899999999999999E-2</v>
      </c>
    </row>
    <row r="14" spans="2:6">
      <c r="B14" s="1212" t="s">
        <v>2188</v>
      </c>
      <c r="C14" s="1213" t="s">
        <v>2187</v>
      </c>
      <c r="D14" s="1213"/>
      <c r="E14" s="1213" t="s">
        <v>2186</v>
      </c>
      <c r="F14" s="1213"/>
    </row>
    <row r="15" spans="2:6">
      <c r="B15" s="730" t="s">
        <v>2182</v>
      </c>
      <c r="C15" s="1021">
        <v>22637</v>
      </c>
      <c r="D15" s="1021"/>
      <c r="E15" s="1021">
        <v>20023</v>
      </c>
      <c r="F15" s="1021"/>
    </row>
    <row r="16" spans="2:6">
      <c r="B16" s="1494" t="s">
        <v>2185</v>
      </c>
      <c r="C16" s="1494" t="s">
        <v>0</v>
      </c>
      <c r="D16" s="1494" t="s">
        <v>0</v>
      </c>
      <c r="E16" s="1494" t="s">
        <v>0</v>
      </c>
      <c r="F16" s="1494" t="s">
        <v>0</v>
      </c>
    </row>
  </sheetData>
  <mergeCells count="7">
    <mergeCell ref="B16:F16"/>
    <mergeCell ref="B2:F2"/>
    <mergeCell ref="C4:D4"/>
    <mergeCell ref="E5:F5"/>
    <mergeCell ref="C5:D5"/>
    <mergeCell ref="B4:B6"/>
    <mergeCell ref="E4:F4"/>
  </mergeCells>
  <pageMargins left="0.7" right="0.7" top="0.75" bottom="0.75" header="0.3" footer="0.3"/>
  <pageSetup orientation="portrait" horizontalDpi="72" verticalDpi="72"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dimension ref="B1:G146"/>
  <sheetViews>
    <sheetView showGridLines="0" showRowColHeaders="0" workbookViewId="0"/>
  </sheetViews>
  <sheetFormatPr baseColWidth="10" defaultColWidth="9.109375" defaultRowHeight="0" customHeight="1" zeroHeight="1"/>
  <cols>
    <col min="1" max="1" width="9.109375" style="1209" customWidth="1"/>
    <col min="2" max="2" width="21.88671875" style="1209" customWidth="1"/>
    <col min="3" max="3" width="35.109375" style="1209" customWidth="1"/>
    <col min="4" max="4" width="12.109375" style="1209" customWidth="1"/>
    <col min="5" max="5" width="13" style="1209" customWidth="1"/>
    <col min="6" max="6" width="15" style="1209" customWidth="1"/>
    <col min="7" max="7" width="12.109375" style="1209" customWidth="1"/>
    <col min="8" max="16384" width="9.109375" style="1209"/>
  </cols>
  <sheetData>
    <row r="1" spans="2:7" ht="16.8"/>
    <row r="2" spans="2:7" ht="19.8" thickBot="1">
      <c r="B2" s="1298" t="s">
        <v>2258</v>
      </c>
      <c r="C2" s="1298" t="s">
        <v>0</v>
      </c>
      <c r="D2" s="1298" t="s">
        <v>0</v>
      </c>
      <c r="E2" s="1298" t="s">
        <v>0</v>
      </c>
      <c r="F2" s="1298" t="s">
        <v>0</v>
      </c>
      <c r="G2" s="1144"/>
    </row>
    <row r="3" spans="2:7" ht="12.75" customHeight="1">
      <c r="B3" s="1477" t="s">
        <v>2216</v>
      </c>
      <c r="C3" s="1477" t="s">
        <v>0</v>
      </c>
      <c r="D3" s="1218"/>
      <c r="E3" s="1218"/>
      <c r="F3" s="1218"/>
    </row>
    <row r="4" spans="2:7" ht="32.25" customHeight="1">
      <c r="B4" s="1147" t="s">
        <v>2215</v>
      </c>
      <c r="C4" s="1148" t="s">
        <v>2214</v>
      </c>
      <c r="D4" s="1148" t="s">
        <v>2213</v>
      </c>
      <c r="E4" s="1148" t="s">
        <v>2212</v>
      </c>
      <c r="F4" s="1148" t="s">
        <v>2260</v>
      </c>
      <c r="G4" s="1148" t="s">
        <v>2200</v>
      </c>
    </row>
    <row r="5" spans="2:7" ht="22.8">
      <c r="B5" s="1154" t="s">
        <v>2211</v>
      </c>
      <c r="C5" s="709" t="s">
        <v>2210</v>
      </c>
      <c r="D5" s="713">
        <v>33</v>
      </c>
      <c r="E5" s="713">
        <v>5359</v>
      </c>
      <c r="F5" s="713">
        <v>0</v>
      </c>
      <c r="G5" s="713">
        <v>5359</v>
      </c>
    </row>
    <row r="6" spans="2:7" ht="22.8">
      <c r="B6" s="1155" t="s">
        <v>2259</v>
      </c>
      <c r="C6" s="710" t="s">
        <v>2209</v>
      </c>
      <c r="D6" s="762">
        <v>11</v>
      </c>
      <c r="E6" s="762">
        <v>8354</v>
      </c>
      <c r="F6" s="762">
        <v>454</v>
      </c>
      <c r="G6" s="762">
        <v>8808</v>
      </c>
    </row>
    <row r="7" spans="2:7" ht="34.200000000000003">
      <c r="B7" s="1154" t="s">
        <v>2208</v>
      </c>
      <c r="C7" s="709" t="s">
        <v>2207</v>
      </c>
      <c r="D7" s="713">
        <v>37</v>
      </c>
      <c r="E7" s="713">
        <v>7234</v>
      </c>
      <c r="F7" s="713">
        <v>5891</v>
      </c>
      <c r="G7" s="713">
        <v>13125</v>
      </c>
    </row>
    <row r="8" spans="2:7" ht="34.200000000000003">
      <c r="B8" s="1155" t="s">
        <v>2199</v>
      </c>
      <c r="C8" s="710" t="s">
        <v>2206</v>
      </c>
      <c r="D8" s="762">
        <v>49</v>
      </c>
      <c r="E8" s="762">
        <v>11802</v>
      </c>
      <c r="F8" s="762">
        <v>4753</v>
      </c>
      <c r="G8" s="762">
        <v>16555</v>
      </c>
    </row>
    <row r="9" spans="2:7" ht="16.8">
      <c r="B9" s="1154" t="s">
        <v>2205</v>
      </c>
      <c r="C9" s="709" t="s">
        <v>2205</v>
      </c>
      <c r="D9" s="713">
        <v>0</v>
      </c>
      <c r="E9" s="713">
        <v>0</v>
      </c>
      <c r="F9" s="713">
        <v>0</v>
      </c>
      <c r="G9" s="713">
        <v>0</v>
      </c>
    </row>
    <row r="10" spans="2:7" ht="22.8">
      <c r="B10" s="1155" t="s">
        <v>2204</v>
      </c>
      <c r="C10" s="710" t="s">
        <v>2203</v>
      </c>
      <c r="D10" s="762">
        <v>76</v>
      </c>
      <c r="E10" s="762">
        <v>23195</v>
      </c>
      <c r="F10" s="762">
        <v>4851</v>
      </c>
      <c r="G10" s="762">
        <v>28046</v>
      </c>
    </row>
    <row r="11" spans="2:7" ht="22.8">
      <c r="B11" s="1154" t="s">
        <v>2202</v>
      </c>
      <c r="C11" s="709" t="s">
        <v>2201</v>
      </c>
      <c r="D11" s="713">
        <v>59</v>
      </c>
      <c r="E11" s="713">
        <v>9260</v>
      </c>
      <c r="F11" s="713">
        <v>1993</v>
      </c>
      <c r="G11" s="713">
        <v>11253</v>
      </c>
    </row>
    <row r="12" spans="2:7" ht="21.75" customHeight="1">
      <c r="B12" s="1155" t="s">
        <v>1892</v>
      </c>
      <c r="C12" s="710"/>
      <c r="D12" s="762">
        <v>0</v>
      </c>
      <c r="E12" s="762">
        <v>0</v>
      </c>
      <c r="F12" s="762">
        <v>0</v>
      </c>
      <c r="G12" s="762">
        <v>0</v>
      </c>
    </row>
    <row r="13" spans="2:7" ht="12.75" customHeight="1">
      <c r="B13" s="1219" t="s">
        <v>2261</v>
      </c>
      <c r="C13" s="1219"/>
      <c r="D13" s="1219"/>
      <c r="E13" s="1219"/>
      <c r="F13" s="1219"/>
      <c r="G13" s="1219"/>
    </row>
    <row r="14" spans="2:7" ht="16.8"/>
    <row r="15" spans="2:7" ht="16.8"/>
    <row r="16" spans="2:7"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2.75" customHeight="1"/>
    <row r="86" ht="12.75" customHeight="1"/>
    <row r="87" ht="0" hidden="1" customHeight="1"/>
    <row r="88" ht="0" hidden="1" customHeight="1"/>
    <row r="89" ht="0" hidden="1" customHeight="1"/>
    <row r="90" ht="0" hidden="1" customHeight="1"/>
    <row r="91" ht="0" hidden="1" customHeight="1"/>
    <row r="92" ht="0" hidden="1" customHeight="1"/>
    <row r="93" ht="0" hidden="1" customHeight="1"/>
    <row r="94" ht="0" hidden="1" customHeight="1"/>
    <row r="95" ht="0" hidden="1" customHeight="1"/>
    <row r="96" ht="0" hidden="1"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row r="106" ht="0" hidden="1" customHeight="1"/>
    <row r="107" ht="0"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sheetData>
  <mergeCells count="2">
    <mergeCell ref="B2:F2"/>
    <mergeCell ref="B3:C3"/>
  </mergeCells>
  <pageMargins left="0.7" right="0.7" top="0.75" bottom="0.75" header="0.3" footer="0.3"/>
  <pageSetup orientation="portrait" horizontalDpi="72" verticalDpi="72"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2"/>
  <dimension ref="B1:K150"/>
  <sheetViews>
    <sheetView showGridLines="0" showRowColHeaders="0" workbookViewId="0"/>
  </sheetViews>
  <sheetFormatPr baseColWidth="10" defaultColWidth="9.109375" defaultRowHeight="0" customHeight="1" zeroHeight="1"/>
  <cols>
    <col min="1" max="1" width="9.109375" style="1209" customWidth="1"/>
    <col min="2" max="2" width="48" style="1209" customWidth="1"/>
    <col min="3" max="11" width="13.44140625" style="1209" customWidth="1"/>
    <col min="12" max="16384" width="9.109375" style="1209"/>
  </cols>
  <sheetData>
    <row r="1" spans="2:11" ht="12.75" customHeight="1"/>
    <row r="2" spans="2:11" ht="19.8" thickBot="1">
      <c r="B2" s="1146" t="s">
        <v>2267</v>
      </c>
      <c r="C2" s="1144"/>
      <c r="D2" s="1144"/>
      <c r="E2" s="1144"/>
      <c r="F2" s="1144"/>
      <c r="G2" s="1144"/>
      <c r="H2" s="1144"/>
      <c r="I2" s="1144"/>
      <c r="J2" s="1144"/>
      <c r="K2" s="1144"/>
    </row>
    <row r="3" spans="2:11" ht="12.75" customHeight="1">
      <c r="B3" s="1349" t="s">
        <v>2262</v>
      </c>
      <c r="C3" s="1349" t="s">
        <v>0</v>
      </c>
      <c r="D3" s="1220"/>
      <c r="E3" s="1220"/>
      <c r="F3" s="1220"/>
      <c r="G3" s="1220"/>
    </row>
    <row r="4" spans="2:11" ht="42.75" customHeight="1">
      <c r="B4" s="1147" t="s">
        <v>2243</v>
      </c>
      <c r="C4" s="1148" t="s">
        <v>2265</v>
      </c>
      <c r="D4" s="1148" t="s">
        <v>2242</v>
      </c>
      <c r="E4" s="1148" t="s">
        <v>2208</v>
      </c>
      <c r="F4" s="1148" t="s">
        <v>2199</v>
      </c>
      <c r="G4" s="1148" t="s">
        <v>2205</v>
      </c>
      <c r="H4" s="1148" t="s">
        <v>2241</v>
      </c>
      <c r="I4" s="1148" t="s">
        <v>2202</v>
      </c>
      <c r="J4" s="1148" t="s">
        <v>1892</v>
      </c>
      <c r="K4" s="1148" t="s">
        <v>2240</v>
      </c>
    </row>
    <row r="5" spans="2:11" ht="16.8">
      <c r="B5" s="908" t="s">
        <v>2239</v>
      </c>
      <c r="C5" s="1221">
        <v>33</v>
      </c>
      <c r="D5" s="1221">
        <v>11</v>
      </c>
      <c r="E5" s="1221">
        <v>37</v>
      </c>
      <c r="F5" s="1221">
        <v>49</v>
      </c>
      <c r="G5" s="1221">
        <v>0</v>
      </c>
      <c r="H5" s="1221">
        <v>76</v>
      </c>
      <c r="I5" s="1221">
        <v>59</v>
      </c>
      <c r="J5" s="1221">
        <v>0</v>
      </c>
      <c r="K5" s="1221">
        <v>265</v>
      </c>
    </row>
    <row r="6" spans="2:11" ht="16.8">
      <c r="B6" s="732" t="s">
        <v>2238</v>
      </c>
      <c r="C6" s="1222"/>
      <c r="D6" s="1222">
        <v>11</v>
      </c>
      <c r="E6" s="1222"/>
      <c r="F6" s="1222"/>
      <c r="G6" s="1222"/>
      <c r="H6" s="1222">
        <v>13</v>
      </c>
      <c r="I6" s="1222"/>
      <c r="J6" s="1222"/>
      <c r="K6" s="1222">
        <v>24</v>
      </c>
    </row>
    <row r="7" spans="2:11" ht="16.8">
      <c r="B7" s="730" t="s">
        <v>2237</v>
      </c>
      <c r="C7" s="1223"/>
      <c r="D7" s="1223"/>
      <c r="E7" s="1223"/>
      <c r="F7" s="1223"/>
      <c r="G7" s="1223"/>
      <c r="H7" s="1223"/>
      <c r="I7" s="1223">
        <v>59</v>
      </c>
      <c r="J7" s="1223"/>
      <c r="K7" s="1223">
        <v>59</v>
      </c>
    </row>
    <row r="8" spans="2:11" ht="16.8">
      <c r="B8" s="907" t="s">
        <v>2236</v>
      </c>
      <c r="C8" s="1224">
        <v>5359</v>
      </c>
      <c r="D8" s="1224">
        <v>8354</v>
      </c>
      <c r="E8" s="1224">
        <v>7234</v>
      </c>
      <c r="F8" s="1224">
        <v>11802</v>
      </c>
      <c r="G8" s="1224"/>
      <c r="H8" s="1224">
        <v>23195</v>
      </c>
      <c r="I8" s="1224">
        <v>9260</v>
      </c>
      <c r="J8" s="1224"/>
      <c r="K8" s="1224">
        <v>65204</v>
      </c>
    </row>
    <row r="9" spans="2:11" ht="16.8">
      <c r="B9" s="908" t="s">
        <v>2235</v>
      </c>
      <c r="C9" s="1221"/>
      <c r="D9" s="1221">
        <v>92</v>
      </c>
      <c r="E9" s="1221">
        <v>5891</v>
      </c>
      <c r="F9" s="1221">
        <v>4752</v>
      </c>
      <c r="G9" s="1221"/>
      <c r="H9" s="1221">
        <v>4479</v>
      </c>
      <c r="I9" s="1221">
        <v>1993</v>
      </c>
      <c r="J9" s="1221"/>
      <c r="K9" s="1221">
        <v>17207</v>
      </c>
    </row>
    <row r="10" spans="2:11" ht="16.8">
      <c r="B10" s="732" t="s">
        <v>2233</v>
      </c>
      <c r="C10" s="1222"/>
      <c r="D10" s="1222">
        <v>46</v>
      </c>
      <c r="E10" s="1222">
        <v>2951</v>
      </c>
      <c r="F10" s="1222">
        <v>2634</v>
      </c>
      <c r="G10" s="1222"/>
      <c r="H10" s="1222">
        <v>2642</v>
      </c>
      <c r="I10" s="1222">
        <v>1610</v>
      </c>
      <c r="J10" s="1222"/>
      <c r="K10" s="1222">
        <v>9883</v>
      </c>
    </row>
    <row r="11" spans="2:11" ht="16.8">
      <c r="B11" s="730" t="s">
        <v>2232</v>
      </c>
      <c r="C11" s="1223"/>
      <c r="D11" s="1223">
        <v>46</v>
      </c>
      <c r="E11" s="1223">
        <v>2940</v>
      </c>
      <c r="F11" s="1223">
        <v>2118</v>
      </c>
      <c r="G11" s="1223"/>
      <c r="H11" s="1223">
        <v>1837</v>
      </c>
      <c r="I11" s="1223">
        <v>383</v>
      </c>
      <c r="J11" s="1223"/>
      <c r="K11" s="1223">
        <v>7324</v>
      </c>
    </row>
    <row r="12" spans="2:11" ht="16.8">
      <c r="B12" s="732" t="s">
        <v>2231</v>
      </c>
      <c r="C12" s="1222"/>
      <c r="D12" s="1222"/>
      <c r="E12" s="1222"/>
      <c r="F12" s="1222"/>
      <c r="G12" s="1222"/>
      <c r="H12" s="1222"/>
      <c r="I12" s="1222"/>
      <c r="J12" s="1222"/>
      <c r="K12" s="1222"/>
    </row>
    <row r="13" spans="2:11" ht="16.8">
      <c r="B13" s="908" t="s">
        <v>2263</v>
      </c>
      <c r="C13" s="1221">
        <v>25</v>
      </c>
      <c r="D13" s="1221">
        <v>2260</v>
      </c>
      <c r="E13" s="1221">
        <v>4545</v>
      </c>
      <c r="F13" s="1221">
        <v>3753</v>
      </c>
      <c r="G13" s="1221"/>
      <c r="H13" s="1221">
        <v>4783</v>
      </c>
      <c r="I13" s="1221">
        <v>772</v>
      </c>
      <c r="J13" s="1221"/>
      <c r="K13" s="1221">
        <v>16138</v>
      </c>
    </row>
    <row r="14" spans="2:11" ht="16.8">
      <c r="B14" s="732" t="s">
        <v>2218</v>
      </c>
      <c r="C14" s="1222">
        <v>0</v>
      </c>
      <c r="D14" s="1222">
        <v>0</v>
      </c>
      <c r="E14" s="1222">
        <v>0</v>
      </c>
      <c r="F14" s="1222">
        <v>0</v>
      </c>
      <c r="G14" s="1222"/>
      <c r="H14" s="1222">
        <v>0</v>
      </c>
      <c r="I14" s="1222">
        <v>0</v>
      </c>
      <c r="J14" s="1222"/>
      <c r="K14" s="1222">
        <v>0</v>
      </c>
    </row>
    <row r="15" spans="2:11" ht="16.8">
      <c r="B15" s="730" t="s">
        <v>2217</v>
      </c>
      <c r="C15" s="1223">
        <v>25</v>
      </c>
      <c r="D15" s="1223">
        <v>2260</v>
      </c>
      <c r="E15" s="1223">
        <v>4545</v>
      </c>
      <c r="F15" s="1223">
        <v>3753</v>
      </c>
      <c r="G15" s="1223"/>
      <c r="H15" s="1223">
        <v>4783</v>
      </c>
      <c r="I15" s="1223">
        <v>772</v>
      </c>
      <c r="J15" s="1223"/>
      <c r="K15" s="1223">
        <v>16138</v>
      </c>
    </row>
    <row r="16" spans="2:11" ht="16.8">
      <c r="B16" s="732" t="s">
        <v>2233</v>
      </c>
      <c r="C16" s="1222">
        <v>13</v>
      </c>
      <c r="D16" s="1222">
        <v>1130</v>
      </c>
      <c r="E16" s="1222">
        <v>2273</v>
      </c>
      <c r="F16" s="1222">
        <v>1877</v>
      </c>
      <c r="G16" s="1222"/>
      <c r="H16" s="1222">
        <v>2392</v>
      </c>
      <c r="I16" s="1222">
        <v>386</v>
      </c>
      <c r="J16" s="1222"/>
      <c r="K16" s="1222">
        <v>8071</v>
      </c>
    </row>
    <row r="17" spans="2:11" ht="16.8">
      <c r="B17" s="730" t="s">
        <v>2232</v>
      </c>
      <c r="C17" s="1223">
        <v>12</v>
      </c>
      <c r="D17" s="1223">
        <v>1130</v>
      </c>
      <c r="E17" s="1223">
        <v>2272</v>
      </c>
      <c r="F17" s="1223">
        <v>1876</v>
      </c>
      <c r="G17" s="1223"/>
      <c r="H17" s="1223">
        <v>2391</v>
      </c>
      <c r="I17" s="1223">
        <v>386</v>
      </c>
      <c r="J17" s="1223"/>
      <c r="K17" s="1223">
        <v>8067</v>
      </c>
    </row>
    <row r="18" spans="2:11" ht="16.8">
      <c r="B18" s="732" t="s">
        <v>2231</v>
      </c>
      <c r="C18" s="1222"/>
      <c r="D18" s="1222"/>
      <c r="E18" s="1222"/>
      <c r="F18" s="1222"/>
      <c r="G18" s="1222"/>
      <c r="H18" s="1222"/>
      <c r="I18" s="1222"/>
      <c r="J18" s="1222"/>
      <c r="K18" s="1222"/>
    </row>
    <row r="19" spans="2:11" ht="16.8">
      <c r="B19" s="908" t="s">
        <v>2234</v>
      </c>
      <c r="C19" s="1221">
        <v>245</v>
      </c>
      <c r="D19" s="1221">
        <v>1652</v>
      </c>
      <c r="E19" s="1221">
        <v>2235</v>
      </c>
      <c r="F19" s="1221">
        <v>1808</v>
      </c>
      <c r="G19" s="1221"/>
      <c r="H19" s="1221">
        <v>2193</v>
      </c>
      <c r="I19" s="1221">
        <v>399</v>
      </c>
      <c r="J19" s="1221"/>
      <c r="K19" s="1221">
        <v>8532</v>
      </c>
    </row>
    <row r="20" spans="2:11" ht="16.8">
      <c r="B20" s="732" t="s">
        <v>2233</v>
      </c>
      <c r="C20" s="1222">
        <v>239</v>
      </c>
      <c r="D20" s="1222">
        <v>1113</v>
      </c>
      <c r="E20" s="1222">
        <v>1137</v>
      </c>
      <c r="F20" s="1222">
        <v>930</v>
      </c>
      <c r="G20" s="1222"/>
      <c r="H20" s="1222">
        <v>1116</v>
      </c>
      <c r="I20" s="1222">
        <v>200</v>
      </c>
      <c r="J20" s="1222"/>
      <c r="K20" s="1222">
        <v>4735</v>
      </c>
    </row>
    <row r="21" spans="2:11" ht="16.8">
      <c r="B21" s="730" t="s">
        <v>2232</v>
      </c>
      <c r="C21" s="1223">
        <v>6</v>
      </c>
      <c r="D21" s="1223">
        <v>539</v>
      </c>
      <c r="E21" s="1223">
        <v>1098</v>
      </c>
      <c r="F21" s="1223">
        <v>878</v>
      </c>
      <c r="G21" s="1223"/>
      <c r="H21" s="1223">
        <v>1077</v>
      </c>
      <c r="I21" s="1223">
        <v>199</v>
      </c>
      <c r="J21" s="1223"/>
      <c r="K21" s="1223">
        <v>3797</v>
      </c>
    </row>
    <row r="22" spans="2:11" ht="16.8">
      <c r="B22" s="732" t="s">
        <v>2231</v>
      </c>
      <c r="C22" s="1222"/>
      <c r="D22" s="1222"/>
      <c r="E22" s="1222"/>
      <c r="F22" s="1222"/>
      <c r="G22" s="1222"/>
      <c r="H22" s="1222"/>
      <c r="I22" s="1222"/>
      <c r="J22" s="1222"/>
      <c r="K22" s="1222"/>
    </row>
    <row r="23" spans="2:11" ht="22.8">
      <c r="B23" s="730" t="s">
        <v>2230</v>
      </c>
      <c r="C23" s="1223">
        <v>0</v>
      </c>
      <c r="D23" s="1223">
        <v>0</v>
      </c>
      <c r="E23" s="1223">
        <v>0</v>
      </c>
      <c r="F23" s="1223">
        <v>0</v>
      </c>
      <c r="G23" s="1223"/>
      <c r="H23" s="1223">
        <v>0</v>
      </c>
      <c r="I23" s="1223">
        <v>0</v>
      </c>
      <c r="J23" s="1223"/>
      <c r="K23" s="1223">
        <v>0</v>
      </c>
    </row>
    <row r="24" spans="2:11" ht="6" customHeight="1">
      <c r="B24" s="732"/>
      <c r="C24" s="1222"/>
      <c r="D24" s="1222"/>
      <c r="E24" s="1222"/>
      <c r="F24" s="1222"/>
      <c r="G24" s="1222"/>
      <c r="H24" s="1222"/>
      <c r="I24" s="1222"/>
      <c r="J24" s="1222"/>
      <c r="K24" s="1222"/>
    </row>
    <row r="25" spans="2:11" ht="16.8">
      <c r="B25" s="908" t="s">
        <v>2229</v>
      </c>
      <c r="C25" s="1221"/>
      <c r="D25" s="1221"/>
      <c r="E25" s="1221"/>
      <c r="F25" s="1221"/>
      <c r="G25" s="1221"/>
      <c r="H25" s="1221"/>
      <c r="I25" s="1221"/>
      <c r="J25" s="1221"/>
      <c r="K25" s="1221"/>
    </row>
    <row r="26" spans="2:11" ht="16.8">
      <c r="B26" s="732" t="s">
        <v>2228</v>
      </c>
      <c r="C26" s="1222"/>
      <c r="D26" s="1222"/>
      <c r="E26" s="1222"/>
      <c r="F26" s="1222"/>
      <c r="G26" s="1222"/>
      <c r="H26" s="1222"/>
      <c r="I26" s="1222"/>
      <c r="J26" s="1222"/>
      <c r="K26" s="1222"/>
    </row>
    <row r="27" spans="2:11" ht="16.8">
      <c r="B27" s="730" t="s">
        <v>2227</v>
      </c>
      <c r="C27" s="1223"/>
      <c r="D27" s="1223"/>
      <c r="E27" s="1223"/>
      <c r="F27" s="1223"/>
      <c r="G27" s="1223"/>
      <c r="H27" s="1223"/>
      <c r="I27" s="1223"/>
      <c r="J27" s="1223"/>
      <c r="K27" s="1223"/>
    </row>
    <row r="28" spans="2:11" ht="16.8">
      <c r="B28" s="732" t="s">
        <v>2226</v>
      </c>
      <c r="C28" s="1222"/>
      <c r="D28" s="1222"/>
      <c r="E28" s="1222"/>
      <c r="F28" s="1222"/>
      <c r="G28" s="1222"/>
      <c r="H28" s="1222"/>
      <c r="I28" s="1222"/>
      <c r="J28" s="1222"/>
      <c r="K28" s="1222"/>
    </row>
    <row r="29" spans="2:11" ht="5.25" customHeight="1">
      <c r="B29" s="730"/>
      <c r="C29" s="1223"/>
      <c r="D29" s="1223"/>
      <c r="E29" s="1223"/>
      <c r="F29" s="1223"/>
      <c r="G29" s="1223"/>
      <c r="H29" s="1223"/>
      <c r="I29" s="1223"/>
      <c r="J29" s="1223"/>
      <c r="K29" s="1223"/>
    </row>
    <row r="30" spans="2:11" ht="22.8">
      <c r="B30" s="907" t="s">
        <v>2225</v>
      </c>
      <c r="C30" s="1224"/>
      <c r="D30" s="1224"/>
      <c r="E30" s="1224"/>
      <c r="F30" s="1224"/>
      <c r="G30" s="1224"/>
      <c r="H30" s="1224">
        <v>1</v>
      </c>
      <c r="I30" s="1224"/>
      <c r="J30" s="1224"/>
      <c r="K30" s="1224">
        <v>1</v>
      </c>
    </row>
    <row r="31" spans="2:11" ht="16.8">
      <c r="B31" s="730" t="s">
        <v>2264</v>
      </c>
      <c r="C31" s="1223"/>
      <c r="D31" s="1223"/>
      <c r="E31" s="1223"/>
      <c r="F31" s="1223"/>
      <c r="G31" s="1223"/>
      <c r="H31" s="1223">
        <v>140</v>
      </c>
      <c r="I31" s="1223"/>
      <c r="J31" s="1223"/>
      <c r="K31" s="1223">
        <v>140</v>
      </c>
    </row>
    <row r="32" spans="2:11" ht="7.5" customHeight="1">
      <c r="B32" s="732"/>
      <c r="C32" s="1222"/>
      <c r="D32" s="1222"/>
      <c r="E32" s="1222"/>
      <c r="F32" s="1222"/>
      <c r="G32" s="1222"/>
      <c r="H32" s="1222"/>
      <c r="I32" s="1222"/>
      <c r="J32" s="1222"/>
      <c r="K32" s="1222"/>
    </row>
    <row r="33" spans="2:11" ht="22.8">
      <c r="B33" s="908" t="s">
        <v>2224</v>
      </c>
      <c r="C33" s="1221"/>
      <c r="D33" s="1221">
        <v>4</v>
      </c>
      <c r="E33" s="1221"/>
      <c r="F33" s="1221"/>
      <c r="G33" s="1221"/>
      <c r="H33" s="1221">
        <v>11</v>
      </c>
      <c r="I33" s="1221"/>
      <c r="J33" s="1221"/>
      <c r="K33" s="1221">
        <v>15</v>
      </c>
    </row>
    <row r="34" spans="2:11" ht="22.8">
      <c r="B34" s="732" t="s">
        <v>2223</v>
      </c>
      <c r="C34" s="1222"/>
      <c r="D34" s="1222">
        <v>362</v>
      </c>
      <c r="E34" s="1222"/>
      <c r="F34" s="1222"/>
      <c r="G34" s="1222"/>
      <c r="H34" s="1222">
        <v>232</v>
      </c>
      <c r="I34" s="1222"/>
      <c r="J34" s="1222"/>
      <c r="K34" s="1222">
        <v>594</v>
      </c>
    </row>
    <row r="35" spans="2:11" ht="15" customHeight="1">
      <c r="B35" s="1501" t="s">
        <v>2222</v>
      </c>
      <c r="C35" s="1501"/>
      <c r="D35" s="1501"/>
      <c r="E35" s="1501"/>
      <c r="F35" s="1501"/>
      <c r="G35" s="1501"/>
      <c r="H35" s="1501"/>
      <c r="I35" s="1501"/>
      <c r="J35" s="1501"/>
      <c r="K35" s="1501"/>
    </row>
    <row r="36" spans="2:11" ht="14.4" customHeight="1">
      <c r="B36" s="1501" t="s">
        <v>2221</v>
      </c>
      <c r="C36" s="1501"/>
      <c r="D36" s="1501"/>
      <c r="E36" s="1501"/>
      <c r="F36" s="1501"/>
      <c r="G36" s="1501"/>
      <c r="H36" s="1501"/>
      <c r="I36" s="1501"/>
      <c r="J36" s="1501"/>
      <c r="K36" s="1501"/>
    </row>
    <row r="37" spans="2:11" ht="14.4" customHeight="1">
      <c r="B37" s="1501" t="s">
        <v>2220</v>
      </c>
      <c r="C37" s="1501"/>
      <c r="D37" s="1501"/>
      <c r="E37" s="1501"/>
      <c r="F37" s="1501"/>
      <c r="G37" s="1501"/>
      <c r="H37" s="1501"/>
      <c r="I37" s="1501"/>
      <c r="J37" s="1501"/>
      <c r="K37" s="1501"/>
    </row>
    <row r="38" spans="2:11" ht="15" customHeight="1">
      <c r="B38" s="1501" t="s">
        <v>2219</v>
      </c>
      <c r="C38" s="1501"/>
      <c r="D38" s="1501"/>
      <c r="E38" s="1501"/>
      <c r="F38" s="1501"/>
      <c r="G38" s="1501"/>
      <c r="H38" s="1501"/>
      <c r="I38" s="1501"/>
      <c r="J38" s="1501"/>
      <c r="K38" s="1501"/>
    </row>
    <row r="39" spans="2:11" ht="16.8"/>
    <row r="40" spans="2:11" ht="16.8"/>
    <row r="41" spans="2:11" ht="16.8"/>
    <row r="42" spans="2:11" ht="16.8"/>
    <row r="43" spans="2:11" ht="16.8"/>
    <row r="44" spans="2:11" ht="16.8"/>
    <row r="45" spans="2:11" ht="16.8"/>
    <row r="46" spans="2:11" ht="16.8"/>
    <row r="47" spans="2:11" ht="16.8"/>
    <row r="48" spans="2:11" ht="16.8"/>
    <row r="49" ht="16.8"/>
    <row r="50" ht="16.8"/>
    <row r="51" ht="16.8"/>
    <row r="52" ht="16.8"/>
    <row r="53" ht="16.8"/>
    <row r="54" ht="16.8"/>
    <row r="55" ht="16.8"/>
    <row r="56" ht="16.8"/>
    <row r="57" ht="16.8"/>
    <row r="58" ht="12.75" customHeight="1"/>
    <row r="59" ht="12.75" customHeight="1"/>
    <row r="60" ht="12.75" customHeight="1"/>
    <row r="61" ht="12.75" customHeight="1"/>
    <row r="62" ht="12.75" customHeight="1"/>
    <row r="63" ht="12.75" customHeight="1"/>
    <row r="64" ht="12.75"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row r="77" ht="0" hidden="1" customHeight="1"/>
    <row r="78" ht="0" hidden="1" customHeight="1"/>
    <row r="79" ht="0" hidden="1" customHeight="1"/>
    <row r="80" ht="0" hidden="1" customHeight="1"/>
    <row r="81" ht="0" hidden="1" customHeight="1"/>
    <row r="82" ht="0" hidden="1" customHeight="1"/>
    <row r="83" ht="0" hidden="1" customHeight="1"/>
    <row r="84" ht="0" hidden="1" customHeight="1"/>
    <row r="85" ht="0" hidden="1" customHeight="1"/>
    <row r="86" ht="0" hidden="1" customHeight="1"/>
    <row r="87" ht="0" hidden="1" customHeight="1"/>
    <row r="88" ht="0" hidden="1" customHeight="1"/>
    <row r="89" ht="0" hidden="1" customHeight="1"/>
    <row r="90" ht="0" hidden="1" customHeight="1"/>
    <row r="91" ht="0" hidden="1" customHeight="1"/>
    <row r="92" ht="0" hidden="1" customHeight="1"/>
    <row r="93" ht="0" hidden="1" customHeight="1"/>
    <row r="94" ht="0" hidden="1" customHeight="1"/>
    <row r="95" ht="0" hidden="1" customHeight="1"/>
    <row r="96" ht="0" hidden="1"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row r="106" ht="0" hidden="1" customHeight="1"/>
    <row r="107" ht="0"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row r="148" ht="0" hidden="1" customHeight="1"/>
    <row r="149" ht="0" hidden="1" customHeight="1"/>
    <row r="150" ht="0" hidden="1" customHeight="1"/>
  </sheetData>
  <mergeCells count="5">
    <mergeCell ref="B3:C3"/>
    <mergeCell ref="B35:K35"/>
    <mergeCell ref="B36:K36"/>
    <mergeCell ref="B37:K37"/>
    <mergeCell ref="B38:K38"/>
  </mergeCells>
  <pageMargins left="0.7" right="0.7" top="0.75" bottom="0.75" header="0.3" footer="0.3"/>
  <pageSetup orientation="portrait" horizontalDpi="72" verticalDpi="72" r:id="rId1"/>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3"/>
  <dimension ref="B1:K14"/>
  <sheetViews>
    <sheetView showGridLines="0" showRowColHeaders="0" workbookViewId="0"/>
  </sheetViews>
  <sheetFormatPr baseColWidth="10" defaultColWidth="9.109375" defaultRowHeight="16.8"/>
  <cols>
    <col min="1" max="1" width="9.109375" style="1209" customWidth="1"/>
    <col min="2" max="2" width="34.44140625" style="1209" customWidth="1"/>
    <col min="3" max="6" width="12.33203125" style="1209" customWidth="1"/>
    <col min="7" max="7" width="14" style="1209" customWidth="1"/>
    <col min="8" max="8" width="12.33203125" style="1209" customWidth="1"/>
    <col min="9" max="9" width="15.5546875" style="1209" customWidth="1"/>
    <col min="10" max="11" width="12.33203125" style="1209" customWidth="1"/>
    <col min="12" max="16384" width="9.109375" style="1209"/>
  </cols>
  <sheetData>
    <row r="1" spans="2:11" ht="12.75" customHeight="1"/>
    <row r="2" spans="2:11" ht="19.8" thickBot="1">
      <c r="B2" s="1298" t="s">
        <v>2266</v>
      </c>
      <c r="C2" s="1298" t="s">
        <v>0</v>
      </c>
      <c r="D2" s="1298" t="s">
        <v>0</v>
      </c>
      <c r="E2" s="1298" t="s">
        <v>0</v>
      </c>
      <c r="F2" s="1298" t="s">
        <v>0</v>
      </c>
      <c r="G2" s="1298" t="s">
        <v>0</v>
      </c>
      <c r="H2" s="1144"/>
      <c r="I2" s="1144"/>
      <c r="J2" s="1144"/>
      <c r="K2" s="1144"/>
    </row>
    <row r="3" spans="2:11" ht="12.75" customHeight="1">
      <c r="B3" s="1349" t="s">
        <v>2262</v>
      </c>
      <c r="C3" s="1349" t="s">
        <v>0</v>
      </c>
      <c r="D3" s="1218"/>
      <c r="E3" s="1218"/>
      <c r="F3" s="1218"/>
      <c r="G3" s="1225"/>
    </row>
    <row r="4" spans="2:11" ht="48" customHeight="1">
      <c r="B4" s="1147" t="s">
        <v>2249</v>
      </c>
      <c r="C4" s="1148" t="s">
        <v>2248</v>
      </c>
      <c r="D4" s="1148" t="s">
        <v>2247</v>
      </c>
      <c r="E4" s="1148" t="s">
        <v>2208</v>
      </c>
      <c r="F4" s="1148" t="s">
        <v>2199</v>
      </c>
      <c r="G4" s="1148" t="s">
        <v>2205</v>
      </c>
      <c r="H4" s="1148" t="s">
        <v>2241</v>
      </c>
      <c r="I4" s="1148" t="s">
        <v>2202</v>
      </c>
      <c r="J4" s="1148" t="s">
        <v>1892</v>
      </c>
      <c r="K4" s="1148" t="s">
        <v>2240</v>
      </c>
    </row>
    <row r="5" spans="2:11" ht="24.9" customHeight="1">
      <c r="B5" s="908" t="s">
        <v>2246</v>
      </c>
      <c r="C5" s="891">
        <v>0</v>
      </c>
      <c r="D5" s="891">
        <v>1</v>
      </c>
      <c r="E5" s="891">
        <v>37</v>
      </c>
      <c r="F5" s="891">
        <v>49</v>
      </c>
      <c r="G5" s="891">
        <v>0</v>
      </c>
      <c r="H5" s="891">
        <v>63</v>
      </c>
      <c r="I5" s="891">
        <v>56</v>
      </c>
      <c r="J5" s="891">
        <v>0</v>
      </c>
      <c r="K5" s="891">
        <v>206</v>
      </c>
    </row>
    <row r="6" spans="2:11" ht="24.9" customHeight="1">
      <c r="B6" s="907" t="s">
        <v>2235</v>
      </c>
      <c r="C6" s="896"/>
      <c r="D6" s="896">
        <v>92</v>
      </c>
      <c r="E6" s="896">
        <v>5891</v>
      </c>
      <c r="F6" s="896">
        <v>4753</v>
      </c>
      <c r="G6" s="896"/>
      <c r="H6" s="896">
        <v>4479</v>
      </c>
      <c r="I6" s="896">
        <v>1993</v>
      </c>
      <c r="J6" s="896"/>
      <c r="K6" s="896">
        <v>17208</v>
      </c>
    </row>
    <row r="7" spans="2:11" ht="24.9" customHeight="1">
      <c r="B7" s="730" t="s">
        <v>2245</v>
      </c>
      <c r="C7" s="713"/>
      <c r="D7" s="713">
        <v>37</v>
      </c>
      <c r="E7" s="713">
        <v>3539</v>
      </c>
      <c r="F7" s="713">
        <v>2873</v>
      </c>
      <c r="G7" s="713"/>
      <c r="H7" s="713">
        <v>2814</v>
      </c>
      <c r="I7" s="713">
        <v>1638</v>
      </c>
      <c r="J7" s="713"/>
      <c r="K7" s="713">
        <v>10901</v>
      </c>
    </row>
    <row r="8" spans="2:11" ht="24.9" customHeight="1">
      <c r="B8" s="732" t="s">
        <v>2233</v>
      </c>
      <c r="C8" s="762"/>
      <c r="D8" s="762">
        <v>19</v>
      </c>
      <c r="E8" s="762">
        <v>1775</v>
      </c>
      <c r="F8" s="762">
        <v>1695</v>
      </c>
      <c r="G8" s="762"/>
      <c r="H8" s="762">
        <v>1809</v>
      </c>
      <c r="I8" s="762">
        <v>1433</v>
      </c>
      <c r="J8" s="762"/>
      <c r="K8" s="762">
        <v>6731</v>
      </c>
    </row>
    <row r="9" spans="2:11" ht="24.9" customHeight="1">
      <c r="B9" s="730" t="s">
        <v>2232</v>
      </c>
      <c r="C9" s="713"/>
      <c r="D9" s="713">
        <v>18</v>
      </c>
      <c r="E9" s="713">
        <v>1764</v>
      </c>
      <c r="F9" s="713">
        <v>1178</v>
      </c>
      <c r="G9" s="713"/>
      <c r="H9" s="713">
        <v>1005</v>
      </c>
      <c r="I9" s="713">
        <v>205</v>
      </c>
      <c r="J9" s="713"/>
      <c r="K9" s="713">
        <v>4170</v>
      </c>
    </row>
    <row r="10" spans="2:11" ht="24.9" customHeight="1">
      <c r="B10" s="732" t="s">
        <v>2231</v>
      </c>
      <c r="C10" s="762"/>
      <c r="D10" s="762">
        <v>0</v>
      </c>
      <c r="E10" s="762">
        <v>0</v>
      </c>
      <c r="F10" s="762">
        <v>0</v>
      </c>
      <c r="G10" s="762"/>
      <c r="H10" s="762">
        <v>0</v>
      </c>
      <c r="I10" s="762">
        <v>0</v>
      </c>
      <c r="J10" s="762"/>
      <c r="K10" s="762">
        <v>0</v>
      </c>
    </row>
    <row r="11" spans="2:11" ht="24.9" customHeight="1">
      <c r="B11" s="908" t="s">
        <v>2244</v>
      </c>
      <c r="C11" s="891"/>
      <c r="D11" s="891">
        <v>55</v>
      </c>
      <c r="E11" s="891">
        <v>2352</v>
      </c>
      <c r="F11" s="891">
        <v>1880</v>
      </c>
      <c r="G11" s="891"/>
      <c r="H11" s="891">
        <v>1665</v>
      </c>
      <c r="I11" s="891">
        <v>355</v>
      </c>
      <c r="J11" s="891"/>
      <c r="K11" s="891">
        <v>6307</v>
      </c>
    </row>
    <row r="12" spans="2:11" ht="24.9" customHeight="1">
      <c r="B12" s="732" t="s">
        <v>2233</v>
      </c>
      <c r="C12" s="762"/>
      <c r="D12" s="762">
        <v>28</v>
      </c>
      <c r="E12" s="762">
        <v>1176</v>
      </c>
      <c r="F12" s="762">
        <v>940</v>
      </c>
      <c r="G12" s="762"/>
      <c r="H12" s="762">
        <v>833</v>
      </c>
      <c r="I12" s="762">
        <v>178</v>
      </c>
      <c r="J12" s="762"/>
      <c r="K12" s="762">
        <v>3155</v>
      </c>
    </row>
    <row r="13" spans="2:11" ht="24.9" customHeight="1">
      <c r="B13" s="730" t="s">
        <v>2232</v>
      </c>
      <c r="C13" s="713"/>
      <c r="D13" s="713">
        <v>27</v>
      </c>
      <c r="E13" s="713">
        <v>1176</v>
      </c>
      <c r="F13" s="713">
        <v>940</v>
      </c>
      <c r="G13" s="713"/>
      <c r="H13" s="713">
        <v>832</v>
      </c>
      <c r="I13" s="713">
        <v>177</v>
      </c>
      <c r="J13" s="713"/>
      <c r="K13" s="713">
        <v>3152</v>
      </c>
    </row>
    <row r="14" spans="2:11" ht="24.9" customHeight="1">
      <c r="B14" s="732" t="s">
        <v>2231</v>
      </c>
      <c r="C14" s="762"/>
      <c r="D14" s="762">
        <v>0</v>
      </c>
      <c r="E14" s="762">
        <v>0</v>
      </c>
      <c r="F14" s="762">
        <v>0</v>
      </c>
      <c r="G14" s="762"/>
      <c r="H14" s="762">
        <v>0</v>
      </c>
      <c r="I14" s="762">
        <v>0</v>
      </c>
      <c r="J14" s="762"/>
      <c r="K14" s="762">
        <v>0</v>
      </c>
    </row>
  </sheetData>
  <mergeCells count="2">
    <mergeCell ref="B2:G2"/>
    <mergeCell ref="B3:C3"/>
  </mergeCells>
  <pageMargins left="0.7" right="0.7" top="0.75" bottom="0.75" header="0.3" footer="0.3"/>
  <pageSetup orientation="portrait" horizontalDpi="72" verticalDpi="72" r:id="rId1"/>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4"/>
  <dimension ref="B1:C149"/>
  <sheetViews>
    <sheetView showGridLines="0" showRowColHeaders="0" workbookViewId="0">
      <selection activeCell="C10" sqref="C10"/>
    </sheetView>
  </sheetViews>
  <sheetFormatPr baseColWidth="10" defaultColWidth="8.88671875" defaultRowHeight="0" customHeight="1" zeroHeight="1"/>
  <cols>
    <col min="1" max="1" width="8.88671875" style="915" customWidth="1"/>
    <col min="2" max="2" width="34.5546875" style="915" customWidth="1"/>
    <col min="3" max="3" width="16.33203125" style="915" customWidth="1"/>
    <col min="4" max="4" width="18.44140625" style="915" customWidth="1"/>
    <col min="5" max="16384" width="8.88671875" style="915"/>
  </cols>
  <sheetData>
    <row r="1" spans="2:3" ht="12.75" customHeight="1"/>
    <row r="2" spans="2:3" ht="43.5" customHeight="1" thickBot="1">
      <c r="B2" s="1289" t="s">
        <v>2268</v>
      </c>
      <c r="C2" s="1289"/>
    </row>
    <row r="3" spans="2:3" ht="11.1" customHeight="1">
      <c r="B3" s="1226"/>
      <c r="C3" s="786"/>
    </row>
    <row r="4" spans="2:3" ht="27">
      <c r="B4" s="1227" t="s">
        <v>2269</v>
      </c>
      <c r="C4" s="1148" t="s">
        <v>2257</v>
      </c>
    </row>
    <row r="5" spans="2:3" ht="20.100000000000001" customHeight="1">
      <c r="B5" s="773" t="s">
        <v>2256</v>
      </c>
      <c r="C5" s="1021">
        <v>5</v>
      </c>
    </row>
    <row r="6" spans="2:3" ht="20.100000000000001" customHeight="1">
      <c r="B6" s="774" t="s">
        <v>2255</v>
      </c>
      <c r="C6" s="1025">
        <v>0</v>
      </c>
    </row>
    <row r="7" spans="2:3" ht="20.100000000000001" customHeight="1">
      <c r="B7" s="773" t="s">
        <v>2254</v>
      </c>
      <c r="C7" s="1021">
        <v>1</v>
      </c>
    </row>
    <row r="8" spans="2:3" ht="20.100000000000001" customHeight="1">
      <c r="B8" s="774" t="s">
        <v>2253</v>
      </c>
      <c r="C8" s="1025">
        <v>1</v>
      </c>
    </row>
    <row r="9" spans="2:3" ht="20.100000000000001" customHeight="1">
      <c r="B9" s="773" t="s">
        <v>2252</v>
      </c>
      <c r="C9" s="1021">
        <v>0</v>
      </c>
    </row>
    <row r="10" spans="2:3" ht="20.100000000000001" customHeight="1">
      <c r="B10" s="774" t="s">
        <v>2251</v>
      </c>
      <c r="C10" s="1025">
        <v>0</v>
      </c>
    </row>
    <row r="11" spans="2:3" ht="15">
      <c r="B11" s="1208" t="s">
        <v>2250</v>
      </c>
    </row>
    <row r="12" spans="2:3" ht="15"/>
    <row r="13" spans="2:3" ht="15"/>
    <row r="14" spans="2:3" ht="15"/>
    <row r="15" spans="2:3" ht="15"/>
    <row r="16" spans="2:3"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2.75" customHeight="1"/>
    <row r="117" ht="12.75" customHeight="1"/>
    <row r="118" ht="12.75"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row r="148" ht="0" hidden="1" customHeight="1"/>
    <row r="149" ht="0" hidden="1" customHeight="1"/>
  </sheetData>
  <mergeCells count="1">
    <mergeCell ref="B2:C2"/>
  </mergeCells>
  <pageMargins left="0.7" right="0.7" top="0.75" bottom="0.75" header="0.3" footer="0.3"/>
  <pageSetup orientation="portrait" horizontalDpi="72" verticalDpi="72" r:id="rId1"/>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5"/>
  <dimension ref="B1:E207"/>
  <sheetViews>
    <sheetView showGridLines="0" showRowColHeaders="0" topLeftCell="A2" zoomScaleNormal="100" workbookViewId="0">
      <selection activeCell="I8" sqref="I8"/>
    </sheetView>
  </sheetViews>
  <sheetFormatPr baseColWidth="10" defaultColWidth="9.109375" defaultRowHeight="13.2"/>
  <cols>
    <col min="2" max="2" width="5.88671875"/>
    <col min="3" max="3" width="82.5546875"/>
    <col min="4" max="4" width="9.88671875"/>
    <col min="5" max="5" width="18.44140625"/>
  </cols>
  <sheetData>
    <row r="1" spans="2:5" ht="15" hidden="1" customHeight="1">
      <c r="B1" s="1503" t="s">
        <v>94</v>
      </c>
      <c r="C1" s="1503" t="s">
        <v>0</v>
      </c>
      <c r="D1" s="1503" t="s">
        <v>0</v>
      </c>
      <c r="E1" s="1503" t="s">
        <v>0</v>
      </c>
    </row>
    <row r="2" spans="2:5" ht="15" customHeight="1">
      <c r="B2" s="97"/>
      <c r="C2" s="97"/>
      <c r="D2" s="97"/>
      <c r="E2" s="97"/>
    </row>
    <row r="3" spans="2:5" ht="24" customHeight="1" thickBot="1">
      <c r="B3" s="1310" t="s">
        <v>2374</v>
      </c>
      <c r="C3" s="1310" t="s">
        <v>0</v>
      </c>
      <c r="D3" s="1310" t="s">
        <v>0</v>
      </c>
      <c r="E3" s="1310" t="s">
        <v>0</v>
      </c>
    </row>
    <row r="4" spans="2:5" ht="12.75" customHeight="1">
      <c r="B4" s="1455" t="s">
        <v>95</v>
      </c>
      <c r="C4" s="1455" t="s">
        <v>0</v>
      </c>
      <c r="D4" s="99"/>
      <c r="E4" s="100"/>
    </row>
    <row r="5" spans="2:5" ht="38.25" customHeight="1">
      <c r="B5" s="1340" t="s">
        <v>96</v>
      </c>
      <c r="C5" s="1340" t="s">
        <v>0</v>
      </c>
      <c r="D5" s="40" t="s">
        <v>97</v>
      </c>
      <c r="E5" s="40" t="s">
        <v>98</v>
      </c>
    </row>
    <row r="6" spans="2:5" ht="14.25" customHeight="1">
      <c r="B6" s="62" t="s">
        <v>0</v>
      </c>
      <c r="C6" s="101" t="s">
        <v>0</v>
      </c>
      <c r="D6" s="62" t="s">
        <v>0</v>
      </c>
      <c r="E6" s="62" t="s">
        <v>0</v>
      </c>
    </row>
    <row r="7" spans="2:5" ht="25.5" customHeight="1">
      <c r="B7" s="1340" t="s">
        <v>99</v>
      </c>
      <c r="C7" s="1340" t="s">
        <v>0</v>
      </c>
      <c r="D7" s="55"/>
      <c r="E7" s="55"/>
    </row>
    <row r="8" spans="2:5" ht="25.5" customHeight="1">
      <c r="B8" s="59">
        <v>1</v>
      </c>
      <c r="C8" s="102" t="s">
        <v>100</v>
      </c>
      <c r="D8" s="103">
        <v>18039.394</v>
      </c>
      <c r="E8" s="103" t="s">
        <v>101</v>
      </c>
    </row>
    <row r="9" spans="2:5" ht="25.5" customHeight="1">
      <c r="B9" s="62">
        <v>2</v>
      </c>
      <c r="C9" s="104" t="s">
        <v>102</v>
      </c>
      <c r="D9" s="105">
        <v>8233.643</v>
      </c>
      <c r="E9" s="105" t="s">
        <v>103</v>
      </c>
    </row>
    <row r="10" spans="2:5" ht="25.5" customHeight="1">
      <c r="B10" s="59">
        <v>3</v>
      </c>
      <c r="C10" s="102" t="s">
        <v>104</v>
      </c>
      <c r="D10" s="103">
        <v>-2390.598</v>
      </c>
      <c r="E10" s="103" t="s">
        <v>105</v>
      </c>
    </row>
    <row r="11" spans="2:5" ht="25.5" customHeight="1">
      <c r="B11" s="62" t="s">
        <v>106</v>
      </c>
      <c r="C11" s="104" t="s">
        <v>107</v>
      </c>
      <c r="D11" s="105">
        <v>-125.02200000000001</v>
      </c>
      <c r="E11" s="105" t="s">
        <v>108</v>
      </c>
    </row>
    <row r="12" spans="2:5" ht="25.5" customHeight="1">
      <c r="B12" s="59" t="s">
        <v>109</v>
      </c>
      <c r="C12" s="102" t="s">
        <v>110</v>
      </c>
      <c r="D12" s="103">
        <v>1165.4000000000001</v>
      </c>
      <c r="E12" s="103" t="s">
        <v>111</v>
      </c>
    </row>
    <row r="13" spans="2:5" ht="25.5" customHeight="1" thickBot="1">
      <c r="B13" s="106">
        <v>6</v>
      </c>
      <c r="C13" s="107" t="s">
        <v>112</v>
      </c>
      <c r="D13" s="108">
        <v>24922.817999999999</v>
      </c>
      <c r="E13" s="108"/>
    </row>
    <row r="14" spans="2:5" ht="25.5" customHeight="1">
      <c r="B14" s="1502" t="s">
        <v>113</v>
      </c>
      <c r="C14" s="1502" t="s">
        <v>0</v>
      </c>
      <c r="D14" s="109"/>
      <c r="E14" s="109"/>
    </row>
    <row r="15" spans="2:5" ht="25.5" customHeight="1">
      <c r="B15" s="62">
        <v>7</v>
      </c>
      <c r="C15" s="104" t="s">
        <v>114</v>
      </c>
      <c r="D15" s="105">
        <v>-90.072999999999993</v>
      </c>
      <c r="E15" s="105" t="s">
        <v>115</v>
      </c>
    </row>
    <row r="16" spans="2:5" ht="25.5" customHeight="1">
      <c r="B16" s="59">
        <v>8</v>
      </c>
      <c r="C16" s="102" t="s">
        <v>116</v>
      </c>
      <c r="D16" s="103">
        <v>-3873.2809999999999</v>
      </c>
      <c r="E16" s="103" t="s">
        <v>117</v>
      </c>
    </row>
    <row r="17" spans="2:5" ht="25.5" customHeight="1">
      <c r="B17" s="62">
        <v>9</v>
      </c>
      <c r="C17" s="104" t="s">
        <v>118</v>
      </c>
      <c r="D17" s="105">
        <v>715.57600000000002</v>
      </c>
      <c r="E17" s="105"/>
    </row>
    <row r="18" spans="2:5" ht="38.25" customHeight="1">
      <c r="B18" s="59">
        <v>10</v>
      </c>
      <c r="C18" s="102" t="s">
        <v>119</v>
      </c>
      <c r="D18" s="103">
        <v>-1789.472</v>
      </c>
      <c r="E18" s="103" t="s">
        <v>120</v>
      </c>
    </row>
    <row r="19" spans="2:5" ht="25.5" customHeight="1">
      <c r="B19" s="62">
        <v>11</v>
      </c>
      <c r="C19" s="104" t="s">
        <v>121</v>
      </c>
      <c r="D19" s="105">
        <v>-81.75</v>
      </c>
      <c r="E19" s="105" t="s">
        <v>122</v>
      </c>
    </row>
    <row r="20" spans="2:5" ht="25.5" customHeight="1">
      <c r="B20" s="59">
        <v>12</v>
      </c>
      <c r="C20" s="102" t="s">
        <v>123</v>
      </c>
      <c r="D20" s="103">
        <v>-75.016000000000005</v>
      </c>
      <c r="E20" s="103" t="s">
        <v>124</v>
      </c>
    </row>
    <row r="21" spans="2:5" ht="25.5" customHeight="1">
      <c r="B21" s="62">
        <v>13</v>
      </c>
      <c r="C21" s="104" t="s">
        <v>125</v>
      </c>
      <c r="D21" s="105">
        <v>-1.35</v>
      </c>
      <c r="E21" s="105" t="s">
        <v>126</v>
      </c>
    </row>
    <row r="22" spans="2:5" ht="25.5" customHeight="1">
      <c r="B22" s="59">
        <v>14</v>
      </c>
      <c r="C22" s="102" t="s">
        <v>127</v>
      </c>
      <c r="D22" s="103">
        <v>-20.690999999999999</v>
      </c>
      <c r="E22" s="103" t="s">
        <v>128</v>
      </c>
    </row>
    <row r="23" spans="2:5" ht="25.5" customHeight="1">
      <c r="B23" s="62">
        <v>15</v>
      </c>
      <c r="C23" s="104" t="s">
        <v>129</v>
      </c>
      <c r="D23" s="105">
        <v>-1.4</v>
      </c>
      <c r="E23" s="105" t="s">
        <v>130</v>
      </c>
    </row>
    <row r="24" spans="2:5" ht="25.5" customHeight="1">
      <c r="B24" s="59">
        <v>16</v>
      </c>
      <c r="C24" s="102" t="s">
        <v>131</v>
      </c>
      <c r="D24" s="103">
        <v>-51.706000000000003</v>
      </c>
      <c r="E24" s="103" t="s">
        <v>132</v>
      </c>
    </row>
    <row r="25" spans="2:5" ht="25.5" customHeight="1">
      <c r="B25" s="62">
        <v>22</v>
      </c>
      <c r="C25" s="104" t="s">
        <v>133</v>
      </c>
      <c r="D25" s="105">
        <v>0</v>
      </c>
      <c r="E25" s="105" t="s">
        <v>134</v>
      </c>
    </row>
    <row r="26" spans="2:5" ht="25.5" customHeight="1">
      <c r="B26" s="59">
        <v>23</v>
      </c>
      <c r="C26" s="102" t="s">
        <v>135</v>
      </c>
      <c r="D26" s="103">
        <v>0</v>
      </c>
      <c r="E26" s="103" t="s">
        <v>136</v>
      </c>
    </row>
    <row r="27" spans="2:5" ht="25.5" customHeight="1">
      <c r="B27" s="62">
        <v>25</v>
      </c>
      <c r="C27" s="104" t="s">
        <v>137</v>
      </c>
      <c r="D27" s="105">
        <v>0</v>
      </c>
      <c r="E27" s="105" t="s">
        <v>138</v>
      </c>
    </row>
    <row r="28" spans="2:5" ht="25.5" customHeight="1" thickBot="1">
      <c r="B28" s="106">
        <v>28</v>
      </c>
      <c r="C28" s="107" t="s">
        <v>139</v>
      </c>
      <c r="D28" s="108">
        <v>-5269.165</v>
      </c>
      <c r="E28" s="108"/>
    </row>
    <row r="29" spans="2:5" ht="25.5" customHeight="1" thickBot="1">
      <c r="B29" s="110">
        <v>29</v>
      </c>
      <c r="C29" s="111" t="s">
        <v>140</v>
      </c>
      <c r="D29" s="112">
        <v>19653.652999999998</v>
      </c>
      <c r="E29" s="112"/>
    </row>
    <row r="30" spans="2:5" ht="25.5" customHeight="1">
      <c r="B30" s="1502" t="s">
        <v>141</v>
      </c>
      <c r="C30" s="1502" t="s">
        <v>0</v>
      </c>
      <c r="D30" s="113"/>
      <c r="E30" s="109"/>
    </row>
    <row r="31" spans="2:5" ht="25.5" customHeight="1">
      <c r="B31" s="62">
        <v>30</v>
      </c>
      <c r="C31" s="104" t="s">
        <v>142</v>
      </c>
      <c r="D31" s="105">
        <v>3260.7809999999999</v>
      </c>
      <c r="E31" s="105" t="s">
        <v>143</v>
      </c>
    </row>
    <row r="32" spans="2:5" ht="25.5" customHeight="1">
      <c r="B32" s="59">
        <v>32</v>
      </c>
      <c r="C32" s="102" t="s">
        <v>144</v>
      </c>
      <c r="D32" s="103">
        <v>3261</v>
      </c>
      <c r="E32" s="103"/>
    </row>
    <row r="33" spans="2:5" ht="25.5" customHeight="1" thickBot="1">
      <c r="B33" s="106">
        <v>36</v>
      </c>
      <c r="C33" s="107" t="s">
        <v>145</v>
      </c>
      <c r="D33" s="108">
        <v>3261</v>
      </c>
      <c r="E33" s="108"/>
    </row>
    <row r="34" spans="2:5" ht="25.5" customHeight="1">
      <c r="B34" s="1502" t="s">
        <v>146</v>
      </c>
      <c r="C34" s="1502" t="s">
        <v>0</v>
      </c>
      <c r="D34" s="109"/>
      <c r="E34" s="109"/>
    </row>
    <row r="35" spans="2:5" ht="25.5" customHeight="1">
      <c r="B35" s="62">
        <v>37</v>
      </c>
      <c r="C35" s="104" t="s">
        <v>147</v>
      </c>
      <c r="D35" s="105">
        <v>-277</v>
      </c>
      <c r="E35" s="105" t="s">
        <v>148</v>
      </c>
    </row>
    <row r="36" spans="2:5" ht="25.5" customHeight="1" thickBot="1">
      <c r="B36" s="106">
        <v>43</v>
      </c>
      <c r="C36" s="107" t="s">
        <v>149</v>
      </c>
      <c r="D36" s="108">
        <v>-277</v>
      </c>
      <c r="E36" s="108"/>
    </row>
    <row r="37" spans="2:5" ht="25.5" customHeight="1" thickBot="1">
      <c r="B37" s="110">
        <v>44</v>
      </c>
      <c r="C37" s="111" t="s">
        <v>150</v>
      </c>
      <c r="D37" s="112">
        <v>2983.7809999999999</v>
      </c>
      <c r="E37" s="112"/>
    </row>
    <row r="38" spans="2:5" ht="25.5" customHeight="1" thickBot="1">
      <c r="B38" s="110">
        <v>45</v>
      </c>
      <c r="C38" s="111" t="s">
        <v>151</v>
      </c>
      <c r="D38" s="112">
        <v>22637.434000000001</v>
      </c>
      <c r="E38" s="112"/>
    </row>
    <row r="39" spans="2:5" ht="25.5" customHeight="1">
      <c r="B39" s="1502" t="s">
        <v>152</v>
      </c>
      <c r="C39" s="1502" t="s">
        <v>0</v>
      </c>
      <c r="D39" s="109"/>
      <c r="E39" s="109"/>
    </row>
    <row r="40" spans="2:5" ht="25.5" customHeight="1">
      <c r="B40" s="59">
        <v>46</v>
      </c>
      <c r="C40" s="102" t="s">
        <v>142</v>
      </c>
      <c r="D40" s="103">
        <v>3161.5419999999999</v>
      </c>
      <c r="E40" s="103" t="s">
        <v>153</v>
      </c>
    </row>
    <row r="41" spans="2:5" ht="25.5" customHeight="1">
      <c r="B41" s="62">
        <v>50</v>
      </c>
      <c r="C41" s="104" t="s">
        <v>154</v>
      </c>
      <c r="D41" s="105">
        <v>254.66</v>
      </c>
      <c r="E41" s="105" t="s">
        <v>155</v>
      </c>
    </row>
    <row r="42" spans="2:5" ht="25.5" customHeight="1" thickBot="1">
      <c r="B42" s="106">
        <v>51</v>
      </c>
      <c r="C42" s="107" t="s">
        <v>156</v>
      </c>
      <c r="D42" s="108">
        <v>3416.2020000000002</v>
      </c>
      <c r="E42" s="108"/>
    </row>
    <row r="43" spans="2:5" ht="25.5" customHeight="1">
      <c r="B43" s="1502" t="s">
        <v>157</v>
      </c>
      <c r="C43" s="1502" t="s">
        <v>0</v>
      </c>
      <c r="D43" s="109"/>
      <c r="E43" s="109"/>
    </row>
    <row r="44" spans="2:5" ht="25.5" customHeight="1">
      <c r="B44" s="59">
        <v>52</v>
      </c>
      <c r="C44" s="102" t="s">
        <v>158</v>
      </c>
      <c r="D44" s="103">
        <v>-9</v>
      </c>
      <c r="E44" s="103" t="s">
        <v>159</v>
      </c>
    </row>
    <row r="45" spans="2:5" ht="25.5" customHeight="1" thickBot="1">
      <c r="B45" s="106">
        <v>57</v>
      </c>
      <c r="C45" s="107" t="s">
        <v>160</v>
      </c>
      <c r="D45" s="108">
        <v>-9</v>
      </c>
      <c r="E45" s="108"/>
    </row>
    <row r="46" spans="2:5" ht="25.5" customHeight="1" thickBot="1">
      <c r="B46" s="110">
        <v>58</v>
      </c>
      <c r="C46" s="111" t="s">
        <v>161</v>
      </c>
      <c r="D46" s="112">
        <v>3407.2020000000002</v>
      </c>
      <c r="E46" s="112"/>
    </row>
    <row r="47" spans="2:5" ht="25.5" customHeight="1" thickBot="1">
      <c r="B47" s="110">
        <v>59</v>
      </c>
      <c r="C47" s="111" t="s">
        <v>162</v>
      </c>
      <c r="D47" s="112">
        <v>26044.635999999999</v>
      </c>
      <c r="E47" s="112"/>
    </row>
    <row r="48" spans="2:5" ht="25.5" customHeight="1" thickBot="1">
      <c r="B48" s="110">
        <v>60</v>
      </c>
      <c r="C48" s="111" t="s">
        <v>163</v>
      </c>
      <c r="D48" s="112">
        <v>144072.82699999999</v>
      </c>
      <c r="E48" s="112"/>
    </row>
    <row r="49" spans="2:5" ht="25.5" customHeight="1">
      <c r="B49" s="1502" t="s">
        <v>164</v>
      </c>
      <c r="C49" s="1502" t="s">
        <v>0</v>
      </c>
      <c r="D49" s="109"/>
      <c r="E49" s="109"/>
    </row>
    <row r="50" spans="2:5" ht="25.5" customHeight="1" thickBot="1">
      <c r="B50" s="106">
        <v>61</v>
      </c>
      <c r="C50" s="107" t="s">
        <v>165</v>
      </c>
      <c r="D50" s="114">
        <v>0.13600000000000001</v>
      </c>
      <c r="E50" s="108" t="s">
        <v>166</v>
      </c>
    </row>
    <row r="51" spans="2:5" ht="25.5" customHeight="1" thickBot="1">
      <c r="B51" s="110">
        <v>62</v>
      </c>
      <c r="C51" s="111" t="s">
        <v>167</v>
      </c>
      <c r="D51" s="115">
        <v>0.157</v>
      </c>
      <c r="E51" s="112" t="s">
        <v>168</v>
      </c>
    </row>
    <row r="52" spans="2:5" ht="25.5" customHeight="1" thickBot="1">
      <c r="B52" s="110">
        <v>63</v>
      </c>
      <c r="C52" s="111" t="s">
        <v>169</v>
      </c>
      <c r="D52" s="115">
        <v>0.18099999999999999</v>
      </c>
      <c r="E52" s="112" t="s">
        <v>170</v>
      </c>
    </row>
    <row r="53" spans="2:5" ht="55.5" customHeight="1" thickBot="1">
      <c r="B53" s="110">
        <v>64</v>
      </c>
      <c r="C53" s="116" t="s">
        <v>171</v>
      </c>
      <c r="D53" s="117">
        <v>8.1000000000000003E-2</v>
      </c>
      <c r="E53" s="112" t="s">
        <v>172</v>
      </c>
    </row>
    <row r="54" spans="2:5" ht="25.5" customHeight="1" thickBot="1">
      <c r="B54" s="110">
        <v>65</v>
      </c>
      <c r="C54" s="116" t="s">
        <v>173</v>
      </c>
      <c r="D54" s="117">
        <v>2.5000000000000001E-2</v>
      </c>
      <c r="E54" s="112"/>
    </row>
    <row r="55" spans="2:5" ht="25.5" customHeight="1" thickBot="1">
      <c r="B55" s="110">
        <v>66</v>
      </c>
      <c r="C55" s="116" t="s">
        <v>174</v>
      </c>
      <c r="D55" s="117">
        <v>1E-4</v>
      </c>
      <c r="E55" s="112"/>
    </row>
    <row r="56" spans="2:5" ht="25.5" customHeight="1" thickBot="1">
      <c r="B56" s="110" t="s">
        <v>175</v>
      </c>
      <c r="C56" s="116" t="s">
        <v>176</v>
      </c>
      <c r="D56" s="117">
        <v>2.5000000000000001E-3</v>
      </c>
      <c r="E56" s="112"/>
    </row>
    <row r="57" spans="2:5" ht="25.5" customHeight="1">
      <c r="B57" s="1502" t="s">
        <v>177</v>
      </c>
      <c r="C57" s="1502" t="s">
        <v>0</v>
      </c>
      <c r="D57" s="109"/>
      <c r="E57" s="109"/>
    </row>
    <row r="58" spans="2:5" ht="36.75" customHeight="1">
      <c r="B58" s="59">
        <v>72</v>
      </c>
      <c r="C58" s="102" t="s">
        <v>178</v>
      </c>
      <c r="D58" s="103">
        <v>1301.807</v>
      </c>
      <c r="E58" s="103" t="s">
        <v>179</v>
      </c>
    </row>
    <row r="59" spans="2:5" ht="36.75" customHeight="1">
      <c r="B59" s="62">
        <v>73</v>
      </c>
      <c r="C59" s="104" t="s">
        <v>180</v>
      </c>
      <c r="D59" s="105">
        <v>765.28499999999997</v>
      </c>
      <c r="E59" s="105" t="s">
        <v>181</v>
      </c>
    </row>
    <row r="60" spans="2:5" ht="36.75" customHeight="1">
      <c r="B60" s="59">
        <v>75</v>
      </c>
      <c r="C60" s="102" t="s">
        <v>182</v>
      </c>
      <c r="D60" s="103">
        <v>1508.3620000000001</v>
      </c>
      <c r="E60" s="103" t="s">
        <v>183</v>
      </c>
    </row>
    <row r="61" spans="2:5" ht="11.25" customHeight="1">
      <c r="B61" s="118" t="s">
        <v>184</v>
      </c>
      <c r="C61" s="119"/>
      <c r="D61" s="120"/>
      <c r="E61" s="120"/>
    </row>
    <row r="62" spans="2:5" ht="11.25" customHeight="1">
      <c r="B62" s="118" t="s">
        <v>185</v>
      </c>
      <c r="C62" s="119"/>
      <c r="D62" s="120"/>
      <c r="E62" s="120"/>
    </row>
    <row r="63" spans="2:5" ht="11.25" customHeight="1">
      <c r="B63" s="118" t="s">
        <v>186</v>
      </c>
      <c r="C63" s="119"/>
      <c r="D63" s="120"/>
      <c r="E63" s="120"/>
    </row>
    <row r="64" spans="2:5" ht="11.25" customHeight="1">
      <c r="B64" s="118" t="s">
        <v>187</v>
      </c>
      <c r="C64" s="119"/>
      <c r="D64" s="120"/>
      <c r="E64" s="120"/>
    </row>
    <row r="65" spans="2:5" ht="11.25" customHeight="1">
      <c r="B65" s="597" t="s">
        <v>1150</v>
      </c>
      <c r="C65" s="598"/>
      <c r="D65" s="119" t="s">
        <v>0</v>
      </c>
      <c r="E65" s="119" t="s">
        <v>0</v>
      </c>
    </row>
    <row r="66" spans="2:5" ht="11.25" customHeight="1">
      <c r="B66" s="118" t="s">
        <v>188</v>
      </c>
      <c r="C66" s="119"/>
      <c r="D66" s="120"/>
      <c r="E66" s="120"/>
    </row>
    <row r="67" spans="2:5" ht="11.25" customHeight="1">
      <c r="B67" s="118" t="s">
        <v>189</v>
      </c>
      <c r="C67" s="119"/>
      <c r="D67" s="120"/>
      <c r="E67" s="120"/>
    </row>
    <row r="68" spans="2:5" ht="11.25" customHeight="1">
      <c r="B68" s="118" t="s">
        <v>190</v>
      </c>
      <c r="C68" s="119"/>
      <c r="D68" s="120"/>
      <c r="E68" s="120"/>
    </row>
    <row r="69" spans="2:5" ht="18" customHeight="1"/>
    <row r="70" spans="2:5" ht="15" customHeight="1"/>
    <row r="71" spans="2:5" ht="15" customHeight="1"/>
    <row r="72" spans="2:5" ht="24" customHeight="1"/>
    <row r="73" spans="2:5" ht="12.75" customHeight="1"/>
    <row r="74" spans="2:5" ht="38.25" customHeight="1"/>
    <row r="75" spans="2:5" ht="14.25" customHeight="1"/>
    <row r="76" spans="2:5" ht="25.5" customHeight="1"/>
    <row r="77" spans="2:5" ht="25.5" customHeight="1"/>
    <row r="78" spans="2:5" ht="25.5" customHeight="1"/>
    <row r="79" spans="2:5" ht="25.5" customHeight="1"/>
    <row r="80" spans="2:5" ht="25.5" customHeight="1"/>
    <row r="81" ht="25.5" customHeight="1"/>
    <row r="82" ht="25.5" customHeight="1"/>
    <row r="83" ht="25.5" customHeight="1"/>
    <row r="84" ht="25.5" customHeight="1"/>
    <row r="85" ht="25.5" customHeight="1"/>
    <row r="86" ht="25.5" customHeight="1"/>
    <row r="87" ht="38.2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55.5" customHeight="1"/>
    <row r="123" ht="25.5" customHeight="1"/>
    <row r="124" ht="25.5" customHeight="1"/>
    <row r="125" ht="25.5" customHeight="1"/>
    <row r="126" ht="25.5" customHeight="1"/>
    <row r="127" ht="36.75" customHeight="1"/>
    <row r="128" ht="36.75" customHeight="1"/>
    <row r="129" ht="39" customHeight="1"/>
    <row r="130" ht="13.5" customHeight="1"/>
    <row r="131" ht="13.5" customHeight="1"/>
    <row r="132" ht="13.5" customHeight="1"/>
    <row r="133" ht="13.5" customHeight="1"/>
    <row r="134" ht="13.5" customHeight="1"/>
    <row r="135" ht="13.5" customHeight="1"/>
    <row r="136" ht="13.5" customHeight="1"/>
    <row r="137" ht="13.5" customHeight="1"/>
    <row r="138" ht="12.6" customHeight="1"/>
    <row r="139" ht="15" customHeight="1"/>
    <row r="140" ht="15" customHeight="1"/>
    <row r="141" ht="24" customHeight="1"/>
    <row r="142" ht="12.75" customHeight="1"/>
    <row r="143" ht="38.25" customHeight="1"/>
    <row r="144" ht="14.2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38.2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55.5" customHeight="1"/>
    <row r="192" ht="25.5" customHeight="1"/>
    <row r="193" ht="25.5" customHeight="1"/>
    <row r="194" ht="25.5" customHeight="1"/>
    <row r="195" ht="25.5" customHeight="1"/>
    <row r="196" ht="36.75" customHeight="1"/>
    <row r="197" ht="36.75" customHeight="1"/>
    <row r="198" ht="23.1" customHeight="1"/>
    <row r="199" ht="13.5" customHeight="1"/>
    <row r="200" ht="13.5" customHeight="1"/>
    <row r="201" ht="13.5" customHeight="1"/>
    <row r="202" ht="13.5" customHeight="1"/>
    <row r="203" ht="13.5" customHeight="1"/>
    <row r="204" ht="13.5" customHeight="1"/>
    <row r="205" ht="13.5" customHeight="1"/>
    <row r="206" ht="13.5" customHeight="1"/>
    <row r="207" ht="12.6" customHeight="1"/>
  </sheetData>
  <mergeCells count="12">
    <mergeCell ref="B1:E1"/>
    <mergeCell ref="B3:E3"/>
    <mergeCell ref="B4:C4"/>
    <mergeCell ref="B5:C5"/>
    <mergeCell ref="B7:C7"/>
    <mergeCell ref="B49:C49"/>
    <mergeCell ref="B57:C57"/>
    <mergeCell ref="B14:C14"/>
    <mergeCell ref="B30:C30"/>
    <mergeCell ref="B34:C34"/>
    <mergeCell ref="B39:C39"/>
    <mergeCell ref="B43:C43"/>
  </mergeCells>
  <printOptions horizontalCentered="1"/>
  <pageMargins left="0.70866141732283472" right="0.70866141732283472" top="0.74803149606299213" bottom="0.74803149606299213" header="0.31496062992125984" footer="0.31496062992125984"/>
  <pageSetup paperSize="9" scale="60" orientation="landscape" r:id="rId1"/>
  <rowBreaks count="1" manualBreakCount="1">
    <brk id="34" min="1" max="4" man="1"/>
  </rowBreaks>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6"/>
  <dimension ref="B1:G85"/>
  <sheetViews>
    <sheetView showGridLines="0" showRowColHeaders="0" topLeftCell="A2" zoomScale="70" zoomScaleNormal="70" workbookViewId="0"/>
  </sheetViews>
  <sheetFormatPr baseColWidth="10" defaultColWidth="9.109375" defaultRowHeight="13.2"/>
  <cols>
    <col min="2" max="2" width="5"/>
    <col min="3" max="3" width="55.44140625"/>
    <col min="4" max="7" width="11.44140625"/>
  </cols>
  <sheetData>
    <row r="1" spans="2:7" ht="14.4" hidden="1" customHeight="1">
      <c r="B1" s="1396" t="s">
        <v>61</v>
      </c>
      <c r="C1" s="1396" t="s">
        <v>0</v>
      </c>
      <c r="D1" s="1396" t="s">
        <v>0</v>
      </c>
      <c r="E1" s="1396" t="s">
        <v>0</v>
      </c>
      <c r="F1" s="1396" t="s">
        <v>0</v>
      </c>
      <c r="G1" s="1396" t="s">
        <v>0</v>
      </c>
    </row>
    <row r="2" spans="2:7" ht="14.4" customHeight="1">
      <c r="B2" s="66"/>
      <c r="C2" s="67"/>
      <c r="D2" s="67"/>
      <c r="E2" s="67"/>
      <c r="F2" s="67"/>
      <c r="G2" s="67"/>
    </row>
    <row r="3" spans="2:7" ht="51.75" customHeight="1" thickBot="1">
      <c r="B3" s="1303" t="s">
        <v>1982</v>
      </c>
      <c r="C3" s="1303" t="s">
        <v>0</v>
      </c>
      <c r="D3" s="1303" t="s">
        <v>0</v>
      </c>
      <c r="E3" s="1303" t="s">
        <v>0</v>
      </c>
      <c r="F3" s="1303" t="s">
        <v>0</v>
      </c>
      <c r="G3" s="1303" t="s">
        <v>0</v>
      </c>
    </row>
    <row r="4" spans="2:7" ht="17.25" customHeight="1">
      <c r="B4" s="68" t="s">
        <v>62</v>
      </c>
      <c r="C4" s="69"/>
      <c r="D4" s="69"/>
      <c r="E4" s="69"/>
      <c r="F4" s="69"/>
      <c r="G4" s="69"/>
    </row>
    <row r="5" spans="2:7" ht="21" customHeight="1">
      <c r="B5" s="70"/>
      <c r="C5" s="71"/>
      <c r="D5" s="72" t="s">
        <v>63</v>
      </c>
      <c r="E5" s="72" t="s">
        <v>64</v>
      </c>
      <c r="F5" s="72" t="s">
        <v>65</v>
      </c>
      <c r="G5" s="72" t="s">
        <v>66</v>
      </c>
    </row>
    <row r="6" spans="2:7" ht="21" customHeight="1">
      <c r="B6" s="73"/>
      <c r="C6" s="74" t="s">
        <v>67</v>
      </c>
      <c r="D6" s="75"/>
      <c r="E6" s="75"/>
      <c r="F6" s="75"/>
      <c r="G6" s="75"/>
    </row>
    <row r="7" spans="2:7" ht="21" customHeight="1">
      <c r="B7" s="76">
        <v>1</v>
      </c>
      <c r="C7" s="77" t="s">
        <v>68</v>
      </c>
      <c r="D7" s="78">
        <v>17747</v>
      </c>
      <c r="E7" s="78">
        <v>18083</v>
      </c>
      <c r="F7" s="78">
        <v>18192</v>
      </c>
      <c r="G7" s="78">
        <v>19653.652999999998</v>
      </c>
    </row>
    <row r="8" spans="2:7" ht="21" customHeight="1">
      <c r="B8" s="79">
        <v>2</v>
      </c>
      <c r="C8" s="80" t="s">
        <v>69</v>
      </c>
      <c r="D8" s="81">
        <v>17564</v>
      </c>
      <c r="E8" s="81">
        <v>17457</v>
      </c>
      <c r="F8" s="81">
        <v>17509</v>
      </c>
      <c r="G8" s="81">
        <v>18938.077000000001</v>
      </c>
    </row>
    <row r="9" spans="2:7" ht="21" customHeight="1">
      <c r="B9" s="76">
        <v>3</v>
      </c>
      <c r="C9" s="77" t="s">
        <v>70</v>
      </c>
      <c r="D9" s="78">
        <v>19983</v>
      </c>
      <c r="E9" s="78">
        <v>20320</v>
      </c>
      <c r="F9" s="78">
        <v>20430</v>
      </c>
      <c r="G9" s="78">
        <v>22637.434000000001</v>
      </c>
    </row>
    <row r="10" spans="2:7" ht="21" customHeight="1">
      <c r="B10" s="79">
        <v>4</v>
      </c>
      <c r="C10" s="80" t="s">
        <v>71</v>
      </c>
      <c r="D10" s="81">
        <v>19800</v>
      </c>
      <c r="E10" s="81">
        <v>19693</v>
      </c>
      <c r="F10" s="81">
        <v>19746</v>
      </c>
      <c r="G10" s="81">
        <v>21921.857</v>
      </c>
    </row>
    <row r="11" spans="2:7" ht="21" customHeight="1">
      <c r="B11" s="76">
        <v>5</v>
      </c>
      <c r="C11" s="77" t="s">
        <v>72</v>
      </c>
      <c r="D11" s="78">
        <v>23312</v>
      </c>
      <c r="E11" s="78">
        <v>23528</v>
      </c>
      <c r="F11" s="78">
        <v>23754</v>
      </c>
      <c r="G11" s="78">
        <v>26044.635999999999</v>
      </c>
    </row>
    <row r="12" spans="2:7" ht="21" customHeight="1">
      <c r="B12" s="79">
        <v>6</v>
      </c>
      <c r="C12" s="80" t="s">
        <v>73</v>
      </c>
      <c r="D12" s="81">
        <v>23256</v>
      </c>
      <c r="E12" s="81">
        <v>23140</v>
      </c>
      <c r="F12" s="81">
        <v>23194</v>
      </c>
      <c r="G12" s="81">
        <v>25362.363000000001</v>
      </c>
    </row>
    <row r="13" spans="2:7" ht="21" customHeight="1">
      <c r="B13" s="73"/>
      <c r="C13" s="74" t="s">
        <v>74</v>
      </c>
      <c r="D13" s="75"/>
      <c r="E13" s="75"/>
      <c r="F13" s="75"/>
      <c r="G13" s="75"/>
    </row>
    <row r="14" spans="2:7" ht="21" customHeight="1">
      <c r="B14" s="76">
        <v>7</v>
      </c>
      <c r="C14" s="77" t="s">
        <v>75</v>
      </c>
      <c r="D14" s="78">
        <v>147808</v>
      </c>
      <c r="E14" s="78">
        <v>147499</v>
      </c>
      <c r="F14" s="78">
        <v>145731</v>
      </c>
      <c r="G14" s="78">
        <v>144072.82699999999</v>
      </c>
    </row>
    <row r="15" spans="2:7" ht="24" customHeight="1">
      <c r="B15" s="79">
        <v>8</v>
      </c>
      <c r="C15" s="80" t="s">
        <v>76</v>
      </c>
      <c r="D15" s="81">
        <v>147908</v>
      </c>
      <c r="E15" s="81">
        <v>148002</v>
      </c>
      <c r="F15" s="81">
        <v>146264</v>
      </c>
      <c r="G15" s="81">
        <v>144648.53899999999</v>
      </c>
    </row>
    <row r="16" spans="2:7" ht="21" customHeight="1">
      <c r="B16" s="73"/>
      <c r="C16" s="74" t="s">
        <v>77</v>
      </c>
      <c r="D16" s="75"/>
      <c r="E16" s="75"/>
      <c r="F16" s="75"/>
      <c r="G16" s="75"/>
    </row>
    <row r="17" spans="2:7" ht="31.5" customHeight="1">
      <c r="B17" s="76">
        <v>9</v>
      </c>
      <c r="C17" s="77" t="s">
        <v>78</v>
      </c>
      <c r="D17" s="82">
        <v>0.12</v>
      </c>
      <c r="E17" s="82">
        <v>0.123</v>
      </c>
      <c r="F17" s="82">
        <v>0.125</v>
      </c>
      <c r="G17" s="82">
        <v>0.13600000000000001</v>
      </c>
    </row>
    <row r="18" spans="2:7" ht="31.5" customHeight="1">
      <c r="B18" s="79">
        <v>10</v>
      </c>
      <c r="C18" s="80" t="s">
        <v>79</v>
      </c>
      <c r="D18" s="83">
        <v>0.11899999999999999</v>
      </c>
      <c r="E18" s="83">
        <v>0.11799999999999999</v>
      </c>
      <c r="F18" s="83">
        <v>0.12</v>
      </c>
      <c r="G18" s="83">
        <v>0.13100000000000001</v>
      </c>
    </row>
    <row r="19" spans="2:7" ht="21" customHeight="1">
      <c r="B19" s="76">
        <v>11</v>
      </c>
      <c r="C19" s="77" t="s">
        <v>80</v>
      </c>
      <c r="D19" s="82">
        <v>0.13500000000000001</v>
      </c>
      <c r="E19" s="82">
        <v>0.13800000000000001</v>
      </c>
      <c r="F19" s="82">
        <v>0.14000000000000001</v>
      </c>
      <c r="G19" s="82">
        <v>0.157</v>
      </c>
    </row>
    <row r="20" spans="2:7" ht="31.5" customHeight="1">
      <c r="B20" s="79">
        <v>12</v>
      </c>
      <c r="C20" s="80" t="s">
        <v>81</v>
      </c>
      <c r="D20" s="83">
        <v>0.13400000000000001</v>
      </c>
      <c r="E20" s="83">
        <v>0.13300000000000001</v>
      </c>
      <c r="F20" s="83">
        <v>0.13500000000000001</v>
      </c>
      <c r="G20" s="83">
        <v>0.152</v>
      </c>
    </row>
    <row r="21" spans="2:7" ht="21" customHeight="1">
      <c r="B21" s="76">
        <v>13</v>
      </c>
      <c r="C21" s="77" t="s">
        <v>82</v>
      </c>
      <c r="D21" s="82">
        <v>0.158</v>
      </c>
      <c r="E21" s="82">
        <v>0.16</v>
      </c>
      <c r="F21" s="82">
        <v>0.16300000000000001</v>
      </c>
      <c r="G21" s="82">
        <v>0.18099999999999999</v>
      </c>
    </row>
    <row r="22" spans="2:7" ht="31.5" customHeight="1">
      <c r="B22" s="79">
        <v>14</v>
      </c>
      <c r="C22" s="80" t="s">
        <v>83</v>
      </c>
      <c r="D22" s="83">
        <v>0.157</v>
      </c>
      <c r="E22" s="83">
        <v>0.156</v>
      </c>
      <c r="F22" s="83">
        <v>0.159</v>
      </c>
      <c r="G22" s="83">
        <v>0.17499999999999999</v>
      </c>
    </row>
    <row r="23" spans="2:7" ht="21" customHeight="1">
      <c r="B23" s="73"/>
      <c r="C23" s="74" t="s">
        <v>84</v>
      </c>
      <c r="D23" s="75"/>
      <c r="E23" s="75"/>
      <c r="F23" s="75"/>
      <c r="G23" s="75"/>
    </row>
    <row r="24" spans="2:7" ht="25.5" customHeight="1">
      <c r="B24" s="76">
        <v>15</v>
      </c>
      <c r="C24" s="77" t="s">
        <v>85</v>
      </c>
      <c r="D24" s="78">
        <v>370572</v>
      </c>
      <c r="E24" s="78">
        <v>399491</v>
      </c>
      <c r="F24" s="78">
        <v>401851</v>
      </c>
      <c r="G24" s="78">
        <v>403658.61200000002</v>
      </c>
    </row>
    <row r="25" spans="2:7" ht="21" customHeight="1">
      <c r="B25" s="79">
        <v>16</v>
      </c>
      <c r="C25" s="80" t="s">
        <v>86</v>
      </c>
      <c r="D25" s="83">
        <v>5.3999999999999999E-2</v>
      </c>
      <c r="E25" s="83">
        <v>5.0999999999999997E-2</v>
      </c>
      <c r="F25" s="83">
        <v>5.0999999999999997E-2</v>
      </c>
      <c r="G25" s="83">
        <v>5.6000000000000001E-2</v>
      </c>
    </row>
    <row r="26" spans="2:7" ht="21" customHeight="1">
      <c r="B26" s="76">
        <v>17</v>
      </c>
      <c r="C26" s="77" t="s">
        <v>87</v>
      </c>
      <c r="D26" s="82">
        <v>5.2999999999999999E-2</v>
      </c>
      <c r="E26" s="82">
        <v>4.9000000000000002E-2</v>
      </c>
      <c r="F26" s="82">
        <v>4.9000000000000002E-2</v>
      </c>
      <c r="G26" s="82">
        <v>5.3999999999999999E-2</v>
      </c>
    </row>
    <row r="27" spans="2:7" ht="14.4" customHeight="1">
      <c r="B27" s="1504" t="s">
        <v>88</v>
      </c>
      <c r="C27" s="1504" t="s">
        <v>0</v>
      </c>
      <c r="D27" s="1504" t="s">
        <v>0</v>
      </c>
      <c r="E27" s="1504" t="s">
        <v>0</v>
      </c>
      <c r="F27" s="1504" t="s">
        <v>0</v>
      </c>
      <c r="G27" s="1504" t="s">
        <v>0</v>
      </c>
    </row>
    <row r="28" spans="2:7" ht="14.4" customHeight="1">
      <c r="B28" s="1504" t="s">
        <v>0</v>
      </c>
      <c r="C28" s="1504" t="s">
        <v>0</v>
      </c>
      <c r="D28" s="1504" t="s">
        <v>0</v>
      </c>
      <c r="E28" s="1504" t="s">
        <v>0</v>
      </c>
      <c r="F28" s="1504" t="s">
        <v>0</v>
      </c>
      <c r="G28" s="1504" t="s">
        <v>0</v>
      </c>
    </row>
    <row r="29" spans="2:7" ht="14.4" customHeight="1"/>
    <row r="30" spans="2:7" ht="14.4" customHeight="1"/>
    <row r="31" spans="2:7" ht="14.4" customHeight="1"/>
    <row r="32" spans="2:7" ht="54" customHeight="1"/>
    <row r="33" ht="17.25" customHeight="1"/>
    <row r="34" ht="21" customHeight="1"/>
    <row r="35" ht="21" customHeight="1"/>
    <row r="36" ht="21" customHeight="1"/>
    <row r="37" ht="21" customHeight="1"/>
    <row r="38" ht="21" customHeight="1"/>
    <row r="39" ht="24.75" customHeight="1"/>
    <row r="40" ht="21" customHeight="1"/>
    <row r="41" ht="25.5" customHeight="1"/>
    <row r="42" ht="21" customHeight="1"/>
    <row r="43" ht="21" customHeight="1"/>
    <row r="44" ht="24" customHeight="1"/>
    <row r="45" ht="21" customHeight="1"/>
    <row r="46" ht="31.5" customHeight="1"/>
    <row r="47" ht="31.5" customHeight="1"/>
    <row r="48" ht="21" customHeight="1"/>
    <row r="49" ht="31.5" customHeight="1"/>
    <row r="50" ht="21" customHeight="1"/>
    <row r="51" ht="31.5" customHeight="1"/>
    <row r="52" ht="21" customHeight="1"/>
    <row r="53" ht="25.5" customHeight="1"/>
    <row r="54" ht="21" customHeight="1"/>
    <row r="55" ht="21" customHeight="1"/>
    <row r="56" ht="14.4" customHeight="1"/>
    <row r="57" ht="13.5" customHeight="1"/>
    <row r="58" ht="14.4" customHeight="1"/>
    <row r="59" ht="14.4" customHeight="1"/>
    <row r="60" ht="14.4" customHeight="1"/>
    <row r="61" ht="62.1" customHeight="1"/>
    <row r="62" ht="17.25"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31.5" customHeight="1"/>
    <row r="76" ht="31.5" customHeight="1"/>
    <row r="77" ht="21" customHeight="1"/>
    <row r="78" ht="31.5" customHeight="1"/>
    <row r="79" ht="21" customHeight="1"/>
    <row r="80" ht="31.5" customHeight="1"/>
    <row r="81" ht="21" customHeight="1"/>
    <row r="82" ht="25.5" customHeight="1"/>
    <row r="83" ht="21" customHeight="1"/>
    <row r="84" ht="26.4" customHeight="1"/>
    <row r="85" ht="39.9" customHeight="1"/>
  </sheetData>
  <mergeCells count="3">
    <mergeCell ref="B1:G1"/>
    <mergeCell ref="B3:G3"/>
    <mergeCell ref="B27:G28"/>
  </mergeCell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7"/>
  <dimension ref="B1:M144"/>
  <sheetViews>
    <sheetView showGridLines="0" showRowColHeaders="0" topLeftCell="A2" zoomScale="55" zoomScaleNormal="55" workbookViewId="0">
      <selection activeCell="A2" sqref="A2"/>
    </sheetView>
  </sheetViews>
  <sheetFormatPr baseColWidth="10" defaultColWidth="9.109375" defaultRowHeight="13.2"/>
  <cols>
    <col min="2" max="2" width="4.44140625"/>
    <col min="3" max="3" width="26.88671875"/>
    <col min="4" max="12" width="13.5546875"/>
    <col min="13" max="13" width="27"/>
  </cols>
  <sheetData>
    <row r="1" spans="2:13" ht="15" hidden="1" customHeight="1">
      <c r="B1" s="1503" t="s">
        <v>191</v>
      </c>
      <c r="C1" s="1503" t="s">
        <v>0</v>
      </c>
      <c r="D1" s="1503" t="s">
        <v>0</v>
      </c>
      <c r="E1" s="1503" t="s">
        <v>0</v>
      </c>
      <c r="F1" s="1503" t="s">
        <v>0</v>
      </c>
      <c r="G1" s="1503" t="s">
        <v>0</v>
      </c>
      <c r="H1" s="1503" t="s">
        <v>0</v>
      </c>
      <c r="I1" s="1503" t="s">
        <v>0</v>
      </c>
      <c r="J1" s="1503" t="s">
        <v>0</v>
      </c>
      <c r="K1" s="1503" t="s">
        <v>0</v>
      </c>
      <c r="L1" s="1503" t="s">
        <v>0</v>
      </c>
      <c r="M1" s="1503" t="s">
        <v>0</v>
      </c>
    </row>
    <row r="2" spans="2:13" ht="25.5" customHeight="1" thickBot="1">
      <c r="B2" s="121" t="s">
        <v>2271</v>
      </c>
      <c r="C2" s="121"/>
      <c r="D2" s="121"/>
      <c r="E2" s="121"/>
      <c r="F2" s="122"/>
      <c r="G2" s="122"/>
      <c r="H2" s="122"/>
      <c r="I2" s="122"/>
      <c r="J2" s="122"/>
      <c r="K2" s="122"/>
      <c r="L2" s="122"/>
      <c r="M2" s="122"/>
    </row>
    <row r="3" spans="2:13" ht="15" customHeight="1">
      <c r="B3" s="1505" t="s">
        <v>192</v>
      </c>
      <c r="C3" s="1505" t="s">
        <v>0</v>
      </c>
      <c r="D3" s="1505" t="s">
        <v>0</v>
      </c>
      <c r="E3" s="1505" t="s">
        <v>0</v>
      </c>
      <c r="F3" s="1505" t="s">
        <v>0</v>
      </c>
      <c r="G3" s="1505" t="s">
        <v>0</v>
      </c>
      <c r="H3" s="1505" t="s">
        <v>0</v>
      </c>
      <c r="I3" s="1505" t="s">
        <v>0</v>
      </c>
      <c r="J3" s="1505" t="s">
        <v>0</v>
      </c>
      <c r="K3" s="123"/>
      <c r="L3" s="123"/>
      <c r="M3" s="123"/>
    </row>
    <row r="4" spans="2:13" ht="12.75" customHeight="1">
      <c r="B4" s="1506"/>
      <c r="C4" s="1506" t="s">
        <v>0</v>
      </c>
      <c r="D4" s="1506" t="s">
        <v>0</v>
      </c>
      <c r="E4" s="1506" t="s">
        <v>0</v>
      </c>
      <c r="F4" s="1506" t="s">
        <v>0</v>
      </c>
      <c r="G4" s="1506" t="s">
        <v>0</v>
      </c>
      <c r="H4" s="1506" t="s">
        <v>0</v>
      </c>
      <c r="I4" s="124"/>
      <c r="J4" s="124"/>
      <c r="K4" s="124"/>
      <c r="L4" s="124"/>
      <c r="M4" s="124"/>
    </row>
    <row r="5" spans="2:13" ht="24.75" customHeight="1">
      <c r="B5" s="125"/>
      <c r="C5" s="126"/>
      <c r="D5" s="127" t="s">
        <v>193</v>
      </c>
      <c r="E5" s="127" t="s">
        <v>194</v>
      </c>
      <c r="F5" s="127" t="s">
        <v>195</v>
      </c>
      <c r="G5" s="127" t="s">
        <v>196</v>
      </c>
      <c r="H5" s="127" t="s">
        <v>197</v>
      </c>
      <c r="I5" s="127" t="s">
        <v>198</v>
      </c>
      <c r="J5" s="127" t="s">
        <v>199</v>
      </c>
      <c r="K5" s="127" t="s">
        <v>200</v>
      </c>
      <c r="L5" s="127" t="s">
        <v>201</v>
      </c>
      <c r="M5" s="128" t="s">
        <v>202</v>
      </c>
    </row>
    <row r="6" spans="2:13" ht="21" customHeight="1">
      <c r="B6" s="129">
        <v>1</v>
      </c>
      <c r="C6" s="129" t="s">
        <v>203</v>
      </c>
      <c r="D6" s="130" t="s">
        <v>204</v>
      </c>
      <c r="E6" s="131" t="s">
        <v>204</v>
      </c>
      <c r="F6" s="131" t="s">
        <v>204</v>
      </c>
      <c r="G6" s="131" t="s">
        <v>204</v>
      </c>
      <c r="H6" s="131" t="s">
        <v>205</v>
      </c>
      <c r="I6" s="131" t="s">
        <v>205</v>
      </c>
      <c r="J6" s="130" t="s">
        <v>204</v>
      </c>
      <c r="K6" s="130" t="s">
        <v>204</v>
      </c>
      <c r="L6" s="130" t="s">
        <v>204</v>
      </c>
      <c r="M6" s="132" t="s">
        <v>204</v>
      </c>
    </row>
    <row r="7" spans="2:13" ht="24" customHeight="1">
      <c r="B7" s="133">
        <v>2</v>
      </c>
      <c r="C7" s="133" t="s">
        <v>206</v>
      </c>
      <c r="D7" s="134" t="s">
        <v>207</v>
      </c>
      <c r="E7" s="134" t="s">
        <v>208</v>
      </c>
      <c r="F7" s="134" t="s">
        <v>209</v>
      </c>
      <c r="G7" s="134" t="s">
        <v>210</v>
      </c>
      <c r="H7" s="134" t="s">
        <v>211</v>
      </c>
      <c r="I7" s="134" t="s">
        <v>212</v>
      </c>
      <c r="J7" s="134" t="s">
        <v>213</v>
      </c>
      <c r="K7" s="134" t="s">
        <v>214</v>
      </c>
      <c r="L7" s="134" t="s">
        <v>215</v>
      </c>
      <c r="M7" s="135" t="s">
        <v>216</v>
      </c>
    </row>
    <row r="8" spans="2:13" ht="146.25" customHeight="1">
      <c r="B8" s="133">
        <v>3</v>
      </c>
      <c r="C8" s="136" t="s">
        <v>217</v>
      </c>
      <c r="D8" s="134" t="s">
        <v>218</v>
      </c>
      <c r="E8" s="134" t="s">
        <v>218</v>
      </c>
      <c r="F8" s="134" t="s">
        <v>218</v>
      </c>
      <c r="G8" s="134" t="s">
        <v>218</v>
      </c>
      <c r="H8" s="134" t="s">
        <v>218</v>
      </c>
      <c r="I8" s="134" t="s">
        <v>218</v>
      </c>
      <c r="J8" s="134" t="s">
        <v>219</v>
      </c>
      <c r="K8" s="134" t="s">
        <v>218</v>
      </c>
      <c r="L8" s="134" t="s">
        <v>219</v>
      </c>
      <c r="M8" s="135" t="s">
        <v>219</v>
      </c>
    </row>
    <row r="9" spans="2:13" ht="35.25" customHeight="1">
      <c r="B9" s="133">
        <v>4</v>
      </c>
      <c r="C9" s="133" t="s">
        <v>220</v>
      </c>
      <c r="D9" s="134" t="s">
        <v>221</v>
      </c>
      <c r="E9" s="134" t="s">
        <v>222</v>
      </c>
      <c r="F9" s="134" t="s">
        <v>222</v>
      </c>
      <c r="G9" s="134" t="s">
        <v>222</v>
      </c>
      <c r="H9" s="134" t="s">
        <v>223</v>
      </c>
      <c r="I9" s="134" t="s">
        <v>223</v>
      </c>
      <c r="J9" s="134" t="s">
        <v>223</v>
      </c>
      <c r="K9" s="134" t="s">
        <v>223</v>
      </c>
      <c r="L9" s="134" t="s">
        <v>223</v>
      </c>
      <c r="M9" s="135" t="s">
        <v>223</v>
      </c>
    </row>
    <row r="10" spans="2:13" ht="36" customHeight="1">
      <c r="B10" s="133">
        <v>5</v>
      </c>
      <c r="C10" s="133" t="s">
        <v>224</v>
      </c>
      <c r="D10" s="134" t="s">
        <v>221</v>
      </c>
      <c r="E10" s="134" t="s">
        <v>222</v>
      </c>
      <c r="F10" s="134" t="s">
        <v>222</v>
      </c>
      <c r="G10" s="134" t="s">
        <v>222</v>
      </c>
      <c r="H10" s="134" t="s">
        <v>223</v>
      </c>
      <c r="I10" s="134" t="s">
        <v>223</v>
      </c>
      <c r="J10" s="134" t="s">
        <v>223</v>
      </c>
      <c r="K10" s="134" t="s">
        <v>223</v>
      </c>
      <c r="L10" s="134" t="s">
        <v>223</v>
      </c>
      <c r="M10" s="135" t="s">
        <v>223</v>
      </c>
    </row>
    <row r="11" spans="2:13" ht="49.5" customHeight="1">
      <c r="B11" s="133">
        <v>6</v>
      </c>
      <c r="C11" s="136" t="s">
        <v>225</v>
      </c>
      <c r="D11" s="134" t="s">
        <v>226</v>
      </c>
      <c r="E11" s="134" t="s">
        <v>226</v>
      </c>
      <c r="F11" s="134" t="s">
        <v>226</v>
      </c>
      <c r="G11" s="134" t="s">
        <v>226</v>
      </c>
      <c r="H11" s="134" t="s">
        <v>226</v>
      </c>
      <c r="I11" s="134" t="s">
        <v>226</v>
      </c>
      <c r="J11" s="134" t="s">
        <v>226</v>
      </c>
      <c r="K11" s="134" t="s">
        <v>226</v>
      </c>
      <c r="L11" s="134" t="s">
        <v>226</v>
      </c>
      <c r="M11" s="135" t="s">
        <v>226</v>
      </c>
    </row>
    <row r="12" spans="2:13" ht="61.5" customHeight="1">
      <c r="B12" s="133">
        <v>7</v>
      </c>
      <c r="C12" s="133" t="s">
        <v>227</v>
      </c>
      <c r="D12" s="134" t="s">
        <v>228</v>
      </c>
      <c r="E12" s="134" t="s">
        <v>229</v>
      </c>
      <c r="F12" s="134" t="s">
        <v>229</v>
      </c>
      <c r="G12" s="134" t="s">
        <v>229</v>
      </c>
      <c r="H12" s="134" t="s">
        <v>230</v>
      </c>
      <c r="I12" s="134" t="s">
        <v>230</v>
      </c>
      <c r="J12" s="134" t="s">
        <v>230</v>
      </c>
      <c r="K12" s="134" t="s">
        <v>230</v>
      </c>
      <c r="L12" s="134" t="s">
        <v>230</v>
      </c>
      <c r="M12" s="137" t="s">
        <v>230</v>
      </c>
    </row>
    <row r="13" spans="2:13" ht="50.25" customHeight="1">
      <c r="B13" s="133">
        <v>8</v>
      </c>
      <c r="C13" s="136" t="s">
        <v>231</v>
      </c>
      <c r="D13" s="134">
        <v>5956</v>
      </c>
      <c r="E13" s="134">
        <v>995</v>
      </c>
      <c r="F13" s="134">
        <v>1243</v>
      </c>
      <c r="G13" s="134">
        <v>746</v>
      </c>
      <c r="H13" s="134">
        <v>18</v>
      </c>
      <c r="I13" s="134">
        <v>1</v>
      </c>
      <c r="J13" s="134">
        <v>996</v>
      </c>
      <c r="K13" s="134">
        <v>150</v>
      </c>
      <c r="L13" s="134">
        <v>995</v>
      </c>
      <c r="M13" s="135">
        <v>992</v>
      </c>
    </row>
    <row r="14" spans="2:13" ht="39.9" customHeight="1">
      <c r="B14" s="133">
        <v>9</v>
      </c>
      <c r="C14" s="133" t="s">
        <v>232</v>
      </c>
      <c r="D14" s="134">
        <v>5981</v>
      </c>
      <c r="E14" s="134">
        <v>1000</v>
      </c>
      <c r="F14" s="134">
        <v>1250</v>
      </c>
      <c r="G14" s="134">
        <v>750</v>
      </c>
      <c r="H14" s="134">
        <v>18</v>
      </c>
      <c r="I14" s="134">
        <v>15</v>
      </c>
      <c r="J14" s="134">
        <v>1000</v>
      </c>
      <c r="K14" s="134">
        <v>150</v>
      </c>
      <c r="L14" s="134">
        <v>1000</v>
      </c>
      <c r="M14" s="135">
        <v>1000</v>
      </c>
    </row>
    <row r="15" spans="2:13" ht="22.5" customHeight="1">
      <c r="B15" s="133" t="s">
        <v>233</v>
      </c>
      <c r="C15" s="133" t="s">
        <v>234</v>
      </c>
      <c r="D15" s="138" t="s">
        <v>235</v>
      </c>
      <c r="E15" s="139">
        <v>1</v>
      </c>
      <c r="F15" s="139">
        <v>1</v>
      </c>
      <c r="G15" s="139">
        <v>1</v>
      </c>
      <c r="H15" s="140">
        <v>1</v>
      </c>
      <c r="I15" s="140">
        <v>1</v>
      </c>
      <c r="J15" s="139">
        <v>0.99970000000000003</v>
      </c>
      <c r="K15" s="139">
        <v>1</v>
      </c>
      <c r="L15" s="139">
        <v>0.99970000000000003</v>
      </c>
      <c r="M15" s="141">
        <v>0.99529999999999996</v>
      </c>
    </row>
    <row r="16" spans="2:13" ht="22.5" customHeight="1">
      <c r="B16" s="133" t="s">
        <v>236</v>
      </c>
      <c r="C16" s="133" t="s">
        <v>237</v>
      </c>
      <c r="D16" s="134" t="s">
        <v>235</v>
      </c>
      <c r="E16" s="142">
        <v>1</v>
      </c>
      <c r="F16" s="142">
        <v>1</v>
      </c>
      <c r="G16" s="142">
        <v>1</v>
      </c>
      <c r="H16" s="134" t="s">
        <v>235</v>
      </c>
      <c r="I16" s="143" t="s">
        <v>235</v>
      </c>
      <c r="J16" s="142">
        <v>1</v>
      </c>
      <c r="K16" s="142">
        <v>1</v>
      </c>
      <c r="L16" s="142">
        <v>1</v>
      </c>
      <c r="M16" s="144">
        <v>1</v>
      </c>
    </row>
    <row r="17" spans="2:13" ht="22.5" customHeight="1">
      <c r="B17" s="133">
        <v>10</v>
      </c>
      <c r="C17" s="133" t="s">
        <v>238</v>
      </c>
      <c r="D17" s="134" t="s">
        <v>239</v>
      </c>
      <c r="E17" s="134" t="s">
        <v>240</v>
      </c>
      <c r="F17" s="134" t="s">
        <v>240</v>
      </c>
      <c r="G17" s="134" t="s">
        <v>240</v>
      </c>
      <c r="H17" s="143" t="s">
        <v>241</v>
      </c>
      <c r="I17" s="143" t="s">
        <v>241</v>
      </c>
      <c r="J17" s="143" t="s">
        <v>241</v>
      </c>
      <c r="K17" s="143" t="s">
        <v>241</v>
      </c>
      <c r="L17" s="143" t="s">
        <v>241</v>
      </c>
      <c r="M17" s="137" t="s">
        <v>241</v>
      </c>
    </row>
    <row r="18" spans="2:13" ht="22.5" customHeight="1">
      <c r="B18" s="133">
        <v>11</v>
      </c>
      <c r="C18" s="133" t="s">
        <v>242</v>
      </c>
      <c r="D18" s="145" t="s">
        <v>235</v>
      </c>
      <c r="E18" s="146" t="s">
        <v>243</v>
      </c>
      <c r="F18" s="146" t="s">
        <v>244</v>
      </c>
      <c r="G18" s="146" t="s">
        <v>245</v>
      </c>
      <c r="H18" s="145" t="s">
        <v>246</v>
      </c>
      <c r="I18" s="145" t="s">
        <v>247</v>
      </c>
      <c r="J18" s="147" t="s">
        <v>248</v>
      </c>
      <c r="K18" s="148" t="s">
        <v>249</v>
      </c>
      <c r="L18" s="148" t="s">
        <v>250</v>
      </c>
      <c r="M18" s="149" t="s">
        <v>251</v>
      </c>
    </row>
    <row r="19" spans="2:13" ht="33.75" customHeight="1">
      <c r="B19" s="133">
        <v>12</v>
      </c>
      <c r="C19" s="136" t="s">
        <v>252</v>
      </c>
      <c r="D19" s="134" t="s">
        <v>253</v>
      </c>
      <c r="E19" s="134" t="s">
        <v>254</v>
      </c>
      <c r="F19" s="134" t="s">
        <v>254</v>
      </c>
      <c r="G19" s="134" t="s">
        <v>254</v>
      </c>
      <c r="H19" s="143" t="s">
        <v>253</v>
      </c>
      <c r="I19" s="143" t="s">
        <v>255</v>
      </c>
      <c r="J19" s="143" t="s">
        <v>255</v>
      </c>
      <c r="K19" s="143" t="s">
        <v>255</v>
      </c>
      <c r="L19" s="143" t="s">
        <v>255</v>
      </c>
      <c r="M19" s="137" t="s">
        <v>255</v>
      </c>
    </row>
    <row r="20" spans="2:13" ht="22.5" customHeight="1">
      <c r="B20" s="133">
        <v>13</v>
      </c>
      <c r="C20" s="150" t="s">
        <v>256</v>
      </c>
      <c r="D20" s="145" t="s">
        <v>235</v>
      </c>
      <c r="E20" s="147" t="s">
        <v>257</v>
      </c>
      <c r="F20" s="147" t="s">
        <v>257</v>
      </c>
      <c r="G20" s="147" t="s">
        <v>257</v>
      </c>
      <c r="H20" s="145" t="s">
        <v>257</v>
      </c>
      <c r="I20" s="145" t="s">
        <v>258</v>
      </c>
      <c r="J20" s="147" t="s">
        <v>259</v>
      </c>
      <c r="K20" s="147" t="s">
        <v>260</v>
      </c>
      <c r="L20" s="147" t="s">
        <v>261</v>
      </c>
      <c r="M20" s="151" t="s">
        <v>262</v>
      </c>
    </row>
    <row r="21" spans="2:13" ht="57" customHeight="1">
      <c r="B21" s="133">
        <v>14</v>
      </c>
      <c r="C21" s="133" t="s">
        <v>263</v>
      </c>
      <c r="D21" s="134" t="s">
        <v>264</v>
      </c>
      <c r="E21" s="143" t="s">
        <v>265</v>
      </c>
      <c r="F21" s="143" t="s">
        <v>265</v>
      </c>
      <c r="G21" s="143" t="s">
        <v>265</v>
      </c>
      <c r="H21" s="134" t="s">
        <v>264</v>
      </c>
      <c r="I21" s="134" t="s">
        <v>235</v>
      </c>
      <c r="J21" s="143" t="s">
        <v>265</v>
      </c>
      <c r="K21" s="143" t="s">
        <v>265</v>
      </c>
      <c r="L21" s="143" t="s">
        <v>265</v>
      </c>
      <c r="M21" s="137" t="s">
        <v>265</v>
      </c>
    </row>
    <row r="22" spans="2:13" ht="183.75" customHeight="1">
      <c r="B22" s="133">
        <v>15</v>
      </c>
      <c r="C22" s="133" t="s">
        <v>266</v>
      </c>
      <c r="D22" s="134" t="s">
        <v>235</v>
      </c>
      <c r="E22" s="134" t="s">
        <v>267</v>
      </c>
      <c r="F22" s="134" t="s">
        <v>268</v>
      </c>
      <c r="G22" s="134" t="s">
        <v>269</v>
      </c>
      <c r="H22" s="134" t="s">
        <v>235</v>
      </c>
      <c r="I22" s="134" t="s">
        <v>235</v>
      </c>
      <c r="J22" s="143" t="s">
        <v>270</v>
      </c>
      <c r="K22" s="143" t="s">
        <v>271</v>
      </c>
      <c r="L22" s="143" t="s">
        <v>272</v>
      </c>
      <c r="M22" s="137" t="s">
        <v>273</v>
      </c>
    </row>
    <row r="23" spans="2:13" ht="47.25" customHeight="1">
      <c r="B23" s="133">
        <v>16</v>
      </c>
      <c r="C23" s="133" t="s">
        <v>274</v>
      </c>
      <c r="D23" s="134" t="s">
        <v>235</v>
      </c>
      <c r="E23" s="134" t="s">
        <v>275</v>
      </c>
      <c r="F23" s="134" t="s">
        <v>275</v>
      </c>
      <c r="G23" s="134" t="s">
        <v>275</v>
      </c>
      <c r="H23" s="134" t="s">
        <v>235</v>
      </c>
      <c r="I23" s="134" t="s">
        <v>235</v>
      </c>
      <c r="J23" s="143" t="s">
        <v>235</v>
      </c>
      <c r="K23" s="143" t="s">
        <v>276</v>
      </c>
      <c r="L23" s="143" t="s">
        <v>235</v>
      </c>
      <c r="M23" s="137" t="s">
        <v>235</v>
      </c>
    </row>
    <row r="24" spans="2:13" ht="36" customHeight="1">
      <c r="B24" s="133">
        <v>17</v>
      </c>
      <c r="C24" s="133" t="s">
        <v>277</v>
      </c>
      <c r="D24" s="134" t="s">
        <v>278</v>
      </c>
      <c r="E24" s="134" t="s">
        <v>279</v>
      </c>
      <c r="F24" s="134" t="s">
        <v>278</v>
      </c>
      <c r="G24" s="134" t="s">
        <v>278</v>
      </c>
      <c r="H24" s="134" t="s">
        <v>280</v>
      </c>
      <c r="I24" s="134" t="s">
        <v>235</v>
      </c>
      <c r="J24" s="143" t="s">
        <v>280</v>
      </c>
      <c r="K24" s="143" t="s">
        <v>280</v>
      </c>
      <c r="L24" s="143" t="s">
        <v>280</v>
      </c>
      <c r="M24" s="137" t="s">
        <v>280</v>
      </c>
    </row>
    <row r="25" spans="2:13" ht="96.75" customHeight="1">
      <c r="B25" s="133">
        <v>18</v>
      </c>
      <c r="C25" s="133" t="s">
        <v>281</v>
      </c>
      <c r="D25" s="138" t="s">
        <v>235</v>
      </c>
      <c r="E25" s="134" t="s">
        <v>282</v>
      </c>
      <c r="F25" s="134" t="s">
        <v>283</v>
      </c>
      <c r="G25" s="134" t="s">
        <v>284</v>
      </c>
      <c r="H25" s="134" t="s">
        <v>285</v>
      </c>
      <c r="I25" s="134" t="s">
        <v>235</v>
      </c>
      <c r="J25" s="143" t="s">
        <v>286</v>
      </c>
      <c r="K25" s="143" t="s">
        <v>287</v>
      </c>
      <c r="L25" s="143" t="s">
        <v>288</v>
      </c>
      <c r="M25" s="137" t="s">
        <v>289</v>
      </c>
    </row>
    <row r="26" spans="2:13" ht="56.25" customHeight="1">
      <c r="B26" s="133">
        <v>19</v>
      </c>
      <c r="C26" s="133" t="s">
        <v>290</v>
      </c>
      <c r="D26" s="134" t="s">
        <v>235</v>
      </c>
      <c r="E26" s="134" t="s">
        <v>264</v>
      </c>
      <c r="F26" s="134" t="s">
        <v>264</v>
      </c>
      <c r="G26" s="134" t="s">
        <v>264</v>
      </c>
      <c r="H26" s="134" t="s">
        <v>264</v>
      </c>
      <c r="I26" s="134" t="s">
        <v>235</v>
      </c>
      <c r="J26" s="143" t="s">
        <v>264</v>
      </c>
      <c r="K26" s="143" t="s">
        <v>264</v>
      </c>
      <c r="L26" s="143" t="s">
        <v>264</v>
      </c>
      <c r="M26" s="137" t="s">
        <v>264</v>
      </c>
    </row>
    <row r="27" spans="2:13" ht="71.25" customHeight="1">
      <c r="B27" s="133" t="s">
        <v>291</v>
      </c>
      <c r="C27" s="136" t="s">
        <v>292</v>
      </c>
      <c r="D27" s="134" t="s">
        <v>293</v>
      </c>
      <c r="E27" s="134" t="s">
        <v>293</v>
      </c>
      <c r="F27" s="134" t="s">
        <v>293</v>
      </c>
      <c r="G27" s="134" t="s">
        <v>293</v>
      </c>
      <c r="H27" s="134" t="s">
        <v>294</v>
      </c>
      <c r="I27" s="152" t="s">
        <v>1149</v>
      </c>
      <c r="J27" s="143" t="s">
        <v>294</v>
      </c>
      <c r="K27" s="143" t="s">
        <v>294</v>
      </c>
      <c r="L27" s="143" t="s">
        <v>294</v>
      </c>
      <c r="M27" s="137" t="s">
        <v>294</v>
      </c>
    </row>
    <row r="28" spans="2:13" ht="71.25" customHeight="1">
      <c r="B28" s="133" t="s">
        <v>295</v>
      </c>
      <c r="C28" s="136" t="s">
        <v>296</v>
      </c>
      <c r="D28" s="134" t="s">
        <v>293</v>
      </c>
      <c r="E28" s="134" t="s">
        <v>293</v>
      </c>
      <c r="F28" s="134" t="s">
        <v>293</v>
      </c>
      <c r="G28" s="134" t="s">
        <v>293</v>
      </c>
      <c r="H28" s="134" t="s">
        <v>294</v>
      </c>
      <c r="I28" s="134" t="s">
        <v>235</v>
      </c>
      <c r="J28" s="143" t="s">
        <v>294</v>
      </c>
      <c r="K28" s="143" t="s">
        <v>294</v>
      </c>
      <c r="L28" s="143" t="s">
        <v>294</v>
      </c>
      <c r="M28" s="137" t="s">
        <v>294</v>
      </c>
    </row>
    <row r="29" spans="2:13" ht="63" customHeight="1">
      <c r="B29" s="133">
        <v>21</v>
      </c>
      <c r="C29" s="133" t="s">
        <v>297</v>
      </c>
      <c r="D29" s="134" t="s">
        <v>235</v>
      </c>
      <c r="E29" s="134" t="s">
        <v>264</v>
      </c>
      <c r="F29" s="134" t="s">
        <v>264</v>
      </c>
      <c r="G29" s="134" t="s">
        <v>264</v>
      </c>
      <c r="H29" s="134" t="s">
        <v>264</v>
      </c>
      <c r="I29" s="134" t="s">
        <v>235</v>
      </c>
      <c r="J29" s="143" t="s">
        <v>264</v>
      </c>
      <c r="K29" s="143" t="s">
        <v>264</v>
      </c>
      <c r="L29" s="143" t="s">
        <v>264</v>
      </c>
      <c r="M29" s="137" t="s">
        <v>264</v>
      </c>
    </row>
    <row r="30" spans="2:13" ht="22.5" customHeight="1">
      <c r="B30" s="133">
        <v>22</v>
      </c>
      <c r="C30" s="133" t="s">
        <v>298</v>
      </c>
      <c r="D30" s="134" t="s">
        <v>299</v>
      </c>
      <c r="E30" s="134" t="s">
        <v>299</v>
      </c>
      <c r="F30" s="134" t="s">
        <v>299</v>
      </c>
      <c r="G30" s="134" t="s">
        <v>299</v>
      </c>
      <c r="H30" s="134" t="s">
        <v>299</v>
      </c>
      <c r="I30" s="134" t="s">
        <v>235</v>
      </c>
      <c r="J30" s="143" t="s">
        <v>300</v>
      </c>
      <c r="K30" s="143" t="s">
        <v>300</v>
      </c>
      <c r="L30" s="143" t="s">
        <v>300</v>
      </c>
      <c r="M30" s="137" t="s">
        <v>300</v>
      </c>
    </row>
    <row r="31" spans="2:13" ht="22.5" customHeight="1">
      <c r="B31" s="133">
        <v>23</v>
      </c>
      <c r="C31" s="133" t="s">
        <v>301</v>
      </c>
      <c r="D31" s="134" t="s">
        <v>235</v>
      </c>
      <c r="E31" s="134" t="s">
        <v>302</v>
      </c>
      <c r="F31" s="134" t="s">
        <v>302</v>
      </c>
      <c r="G31" s="134" t="s">
        <v>302</v>
      </c>
      <c r="H31" s="134" t="s">
        <v>302</v>
      </c>
      <c r="I31" s="134" t="s">
        <v>235</v>
      </c>
      <c r="J31" s="143" t="s">
        <v>303</v>
      </c>
      <c r="K31" s="143" t="s">
        <v>303</v>
      </c>
      <c r="L31" s="143" t="s">
        <v>303</v>
      </c>
      <c r="M31" s="137" t="s">
        <v>303</v>
      </c>
    </row>
    <row r="32" spans="2:13" ht="129" customHeight="1">
      <c r="B32" s="133">
        <v>24</v>
      </c>
      <c r="C32" s="133" t="s">
        <v>304</v>
      </c>
      <c r="D32" s="134" t="s">
        <v>235</v>
      </c>
      <c r="E32" s="134" t="s">
        <v>305</v>
      </c>
      <c r="F32" s="134" t="s">
        <v>305</v>
      </c>
      <c r="G32" s="134" t="s">
        <v>306</v>
      </c>
      <c r="H32" s="134" t="s">
        <v>235</v>
      </c>
      <c r="I32" s="134" t="s">
        <v>235</v>
      </c>
      <c r="J32" s="134" t="s">
        <v>235</v>
      </c>
      <c r="K32" s="134" t="s">
        <v>235</v>
      </c>
      <c r="L32" s="134" t="s">
        <v>235</v>
      </c>
      <c r="M32" s="135" t="s">
        <v>235</v>
      </c>
    </row>
    <row r="33" spans="2:13" ht="43.5" customHeight="1">
      <c r="B33" s="133">
        <v>25</v>
      </c>
      <c r="C33" s="133" t="s">
        <v>307</v>
      </c>
      <c r="D33" s="134" t="s">
        <v>235</v>
      </c>
      <c r="E33" s="134" t="s">
        <v>308</v>
      </c>
      <c r="F33" s="134" t="s">
        <v>308</v>
      </c>
      <c r="G33" s="134" t="s">
        <v>308</v>
      </c>
      <c r="H33" s="134" t="s">
        <v>235</v>
      </c>
      <c r="I33" s="134" t="s">
        <v>235</v>
      </c>
      <c r="J33" s="134" t="s">
        <v>235</v>
      </c>
      <c r="K33" s="134" t="s">
        <v>235</v>
      </c>
      <c r="L33" s="134" t="s">
        <v>235</v>
      </c>
      <c r="M33" s="135" t="s">
        <v>235</v>
      </c>
    </row>
    <row r="34" spans="2:13" ht="114.75" customHeight="1">
      <c r="B34" s="133">
        <v>26</v>
      </c>
      <c r="C34" s="133" t="s">
        <v>309</v>
      </c>
      <c r="D34" s="134" t="s">
        <v>235</v>
      </c>
      <c r="E34" s="134" t="s">
        <v>310</v>
      </c>
      <c r="F34" s="134" t="s">
        <v>311</v>
      </c>
      <c r="G34" s="134" t="s">
        <v>312</v>
      </c>
      <c r="H34" s="134" t="s">
        <v>235</v>
      </c>
      <c r="I34" s="134" t="s">
        <v>235</v>
      </c>
      <c r="J34" s="134" t="s">
        <v>235</v>
      </c>
      <c r="K34" s="134" t="s">
        <v>235</v>
      </c>
      <c r="L34" s="134" t="s">
        <v>235</v>
      </c>
      <c r="M34" s="135" t="s">
        <v>235</v>
      </c>
    </row>
    <row r="35" spans="2:13" ht="60.75" customHeight="1">
      <c r="B35" s="133">
        <v>27</v>
      </c>
      <c r="C35" s="133" t="s">
        <v>313</v>
      </c>
      <c r="D35" s="134" t="s">
        <v>235</v>
      </c>
      <c r="E35" s="134" t="s">
        <v>314</v>
      </c>
      <c r="F35" s="134" t="s">
        <v>314</v>
      </c>
      <c r="G35" s="134" t="s">
        <v>314</v>
      </c>
      <c r="H35" s="134" t="s">
        <v>235</v>
      </c>
      <c r="I35" s="134" t="s">
        <v>235</v>
      </c>
      <c r="J35" s="134" t="s">
        <v>235</v>
      </c>
      <c r="K35" s="134" t="s">
        <v>235</v>
      </c>
      <c r="L35" s="134" t="s">
        <v>235</v>
      </c>
      <c r="M35" s="135" t="s">
        <v>235</v>
      </c>
    </row>
    <row r="36" spans="2:13" ht="96" customHeight="1">
      <c r="B36" s="133">
        <v>28</v>
      </c>
      <c r="C36" s="136" t="s">
        <v>315</v>
      </c>
      <c r="D36" s="134" t="s">
        <v>235</v>
      </c>
      <c r="E36" s="134" t="s">
        <v>221</v>
      </c>
      <c r="F36" s="134" t="s">
        <v>221</v>
      </c>
      <c r="G36" s="134" t="s">
        <v>221</v>
      </c>
      <c r="H36" s="134" t="s">
        <v>235</v>
      </c>
      <c r="I36" s="134" t="s">
        <v>235</v>
      </c>
      <c r="J36" s="134" t="s">
        <v>235</v>
      </c>
      <c r="K36" s="134" t="s">
        <v>235</v>
      </c>
      <c r="L36" s="134" t="s">
        <v>235</v>
      </c>
      <c r="M36" s="135" t="s">
        <v>235</v>
      </c>
    </row>
    <row r="37" spans="2:13" ht="66.75" customHeight="1">
      <c r="B37" s="133">
        <v>29</v>
      </c>
      <c r="C37" s="136" t="s">
        <v>316</v>
      </c>
      <c r="D37" s="134" t="s">
        <v>235</v>
      </c>
      <c r="E37" s="134" t="s">
        <v>204</v>
      </c>
      <c r="F37" s="134" t="s">
        <v>204</v>
      </c>
      <c r="G37" s="134" t="s">
        <v>204</v>
      </c>
      <c r="H37" s="134" t="s">
        <v>235</v>
      </c>
      <c r="I37" s="134" t="s">
        <v>235</v>
      </c>
      <c r="J37" s="134" t="s">
        <v>235</v>
      </c>
      <c r="K37" s="134" t="s">
        <v>235</v>
      </c>
      <c r="L37" s="134" t="s">
        <v>235</v>
      </c>
      <c r="M37" s="135" t="s">
        <v>235</v>
      </c>
    </row>
    <row r="38" spans="2:13" ht="36" customHeight="1">
      <c r="B38" s="133">
        <v>30</v>
      </c>
      <c r="C38" s="136" t="s">
        <v>317</v>
      </c>
      <c r="D38" s="134" t="s">
        <v>235</v>
      </c>
      <c r="E38" s="134" t="s">
        <v>264</v>
      </c>
      <c r="F38" s="134" t="s">
        <v>264</v>
      </c>
      <c r="G38" s="134" t="s">
        <v>264</v>
      </c>
      <c r="H38" s="134" t="s">
        <v>264</v>
      </c>
      <c r="I38" s="134" t="s">
        <v>235</v>
      </c>
      <c r="J38" s="134" t="s">
        <v>264</v>
      </c>
      <c r="K38" s="134" t="s">
        <v>264</v>
      </c>
      <c r="L38" s="134" t="s">
        <v>264</v>
      </c>
      <c r="M38" s="135" t="s">
        <v>264</v>
      </c>
    </row>
    <row r="39" spans="2:13" ht="46.5" customHeight="1">
      <c r="B39" s="133">
        <v>31</v>
      </c>
      <c r="C39" s="133" t="s">
        <v>318</v>
      </c>
      <c r="D39" s="134" t="s">
        <v>235</v>
      </c>
      <c r="E39" s="134" t="s">
        <v>235</v>
      </c>
      <c r="F39" s="134" t="s">
        <v>235</v>
      </c>
      <c r="G39" s="134" t="s">
        <v>235</v>
      </c>
      <c r="H39" s="134" t="s">
        <v>235</v>
      </c>
      <c r="I39" s="134" t="s">
        <v>235</v>
      </c>
      <c r="J39" s="134" t="s">
        <v>235</v>
      </c>
      <c r="K39" s="134" t="s">
        <v>235</v>
      </c>
      <c r="L39" s="134" t="s">
        <v>235</v>
      </c>
      <c r="M39" s="135" t="s">
        <v>235</v>
      </c>
    </row>
    <row r="40" spans="2:13" ht="40.5" customHeight="1">
      <c r="B40" s="133">
        <v>32</v>
      </c>
      <c r="C40" s="133" t="s">
        <v>319</v>
      </c>
      <c r="D40" s="134" t="s">
        <v>235</v>
      </c>
      <c r="E40" s="134" t="s">
        <v>235</v>
      </c>
      <c r="F40" s="134" t="s">
        <v>235</v>
      </c>
      <c r="G40" s="134" t="s">
        <v>235</v>
      </c>
      <c r="H40" s="134" t="s">
        <v>235</v>
      </c>
      <c r="I40" s="134" t="s">
        <v>235</v>
      </c>
      <c r="J40" s="134" t="s">
        <v>235</v>
      </c>
      <c r="K40" s="134" t="s">
        <v>235</v>
      </c>
      <c r="L40" s="134" t="s">
        <v>235</v>
      </c>
      <c r="M40" s="135" t="s">
        <v>235</v>
      </c>
    </row>
    <row r="41" spans="2:13" ht="47.25" customHeight="1">
      <c r="B41" s="133">
        <v>33</v>
      </c>
      <c r="C41" s="136" t="s">
        <v>320</v>
      </c>
      <c r="D41" s="134" t="s">
        <v>235</v>
      </c>
      <c r="E41" s="134" t="s">
        <v>235</v>
      </c>
      <c r="F41" s="134" t="s">
        <v>235</v>
      </c>
      <c r="G41" s="134" t="s">
        <v>235</v>
      </c>
      <c r="H41" s="134" t="s">
        <v>235</v>
      </c>
      <c r="I41" s="134" t="s">
        <v>235</v>
      </c>
      <c r="J41" s="134" t="s">
        <v>235</v>
      </c>
      <c r="K41" s="134" t="s">
        <v>235</v>
      </c>
      <c r="L41" s="134" t="s">
        <v>235</v>
      </c>
      <c r="M41" s="135" t="s">
        <v>235</v>
      </c>
    </row>
    <row r="42" spans="2:13" ht="60.75" customHeight="1">
      <c r="B42" s="133">
        <v>34</v>
      </c>
      <c r="C42" s="133" t="s">
        <v>321</v>
      </c>
      <c r="D42" s="134" t="s">
        <v>235</v>
      </c>
      <c r="E42" s="134" t="s">
        <v>235</v>
      </c>
      <c r="F42" s="134" t="s">
        <v>235</v>
      </c>
      <c r="G42" s="134" t="s">
        <v>235</v>
      </c>
      <c r="H42" s="134" t="s">
        <v>235</v>
      </c>
      <c r="I42" s="134" t="s">
        <v>235</v>
      </c>
      <c r="J42" s="134" t="s">
        <v>235</v>
      </c>
      <c r="K42" s="134" t="s">
        <v>235</v>
      </c>
      <c r="L42" s="134" t="s">
        <v>235</v>
      </c>
      <c r="M42" s="135" t="s">
        <v>235</v>
      </c>
    </row>
    <row r="43" spans="2:13" ht="104.25" customHeight="1">
      <c r="B43" s="133">
        <v>35</v>
      </c>
      <c r="C43" s="136" t="s">
        <v>322</v>
      </c>
      <c r="D43" s="134" t="s">
        <v>323</v>
      </c>
      <c r="E43" s="134" t="s">
        <v>324</v>
      </c>
      <c r="F43" s="134" t="s">
        <v>324</v>
      </c>
      <c r="G43" s="134" t="s">
        <v>325</v>
      </c>
      <c r="H43" s="134" t="s">
        <v>326</v>
      </c>
      <c r="I43" s="134" t="s">
        <v>235</v>
      </c>
      <c r="J43" s="134" t="s">
        <v>326</v>
      </c>
      <c r="K43" s="134" t="s">
        <v>326</v>
      </c>
      <c r="L43" s="134" t="s">
        <v>326</v>
      </c>
      <c r="M43" s="135" t="s">
        <v>326</v>
      </c>
    </row>
    <row r="44" spans="2:13" ht="40.5" customHeight="1">
      <c r="B44" s="133">
        <v>36</v>
      </c>
      <c r="C44" s="136" t="s">
        <v>327</v>
      </c>
      <c r="D44" s="134" t="s">
        <v>264</v>
      </c>
      <c r="E44" s="134" t="s">
        <v>328</v>
      </c>
      <c r="F44" s="134" t="s">
        <v>328</v>
      </c>
      <c r="G44" s="134" t="s">
        <v>328</v>
      </c>
      <c r="H44" s="134" t="s">
        <v>235</v>
      </c>
      <c r="I44" s="134" t="s">
        <v>235</v>
      </c>
      <c r="J44" s="134" t="s">
        <v>328</v>
      </c>
      <c r="K44" s="134" t="s">
        <v>328</v>
      </c>
      <c r="L44" s="134" t="s">
        <v>328</v>
      </c>
      <c r="M44" s="135" t="s">
        <v>328</v>
      </c>
    </row>
    <row r="45" spans="2:13" ht="70.5" customHeight="1">
      <c r="B45" s="133">
        <v>37</v>
      </c>
      <c r="C45" s="136" t="s">
        <v>329</v>
      </c>
      <c r="D45" s="134" t="s">
        <v>235</v>
      </c>
      <c r="E45" s="152" t="s">
        <v>235</v>
      </c>
      <c r="F45" s="152" t="s">
        <v>235</v>
      </c>
      <c r="G45" s="152" t="s">
        <v>235</v>
      </c>
      <c r="H45" s="152" t="s">
        <v>235</v>
      </c>
      <c r="I45" s="152" t="s">
        <v>235</v>
      </c>
      <c r="J45" s="152" t="s">
        <v>235</v>
      </c>
      <c r="K45" s="152" t="s">
        <v>235</v>
      </c>
      <c r="L45" s="152" t="s">
        <v>235</v>
      </c>
      <c r="M45" s="152" t="s">
        <v>235</v>
      </c>
    </row>
    <row r="46" spans="2:13" ht="90" customHeight="1">
      <c r="B46" s="133">
        <v>38</v>
      </c>
      <c r="C46" s="133" t="s">
        <v>330</v>
      </c>
      <c r="D46" s="134" t="s">
        <v>235</v>
      </c>
      <c r="E46" s="134" t="s">
        <v>331</v>
      </c>
      <c r="F46" s="134" t="s">
        <v>332</v>
      </c>
      <c r="G46" s="134" t="s">
        <v>333</v>
      </c>
      <c r="H46" s="152" t="s">
        <v>235</v>
      </c>
      <c r="I46" s="152" t="s">
        <v>235</v>
      </c>
      <c r="J46" s="134" t="s">
        <v>334</v>
      </c>
      <c r="K46" s="134" t="s">
        <v>335</v>
      </c>
      <c r="L46" s="134" t="s">
        <v>336</v>
      </c>
      <c r="M46" s="135" t="s">
        <v>337</v>
      </c>
    </row>
    <row r="47" spans="2:13" ht="25.5" customHeight="1"/>
    <row r="48" spans="2:13" ht="12.75" customHeight="1"/>
    <row r="49" ht="15" customHeight="1"/>
    <row r="50" ht="25.5" customHeight="1"/>
    <row r="51" ht="15" customHeight="1"/>
    <row r="52" ht="12.75" customHeight="1"/>
    <row r="53" ht="24.75" customHeight="1"/>
    <row r="54" ht="21" customHeight="1"/>
    <row r="55" ht="24" customHeight="1"/>
    <row r="56" ht="146.25" customHeight="1"/>
    <row r="57" ht="35.25" customHeight="1"/>
    <row r="58" ht="36" customHeight="1"/>
    <row r="59" ht="49.5" customHeight="1"/>
    <row r="60" ht="61.5" customHeight="1"/>
    <row r="61" ht="50.25" customHeight="1"/>
    <row r="62" ht="39.9" customHeight="1"/>
    <row r="63" ht="22.5" customHeight="1"/>
    <row r="64" ht="22.5" customHeight="1"/>
    <row r="65" ht="22.5" customHeight="1"/>
    <row r="66" ht="22.5" customHeight="1"/>
    <row r="67" ht="33.75" customHeight="1"/>
    <row r="68" ht="22.5" customHeight="1"/>
    <row r="69" ht="57" customHeight="1"/>
    <row r="70" ht="183.75" customHeight="1"/>
    <row r="71" ht="47.25" customHeight="1"/>
    <row r="72" ht="36" customHeight="1"/>
    <row r="73" ht="96.75" customHeight="1"/>
    <row r="74" ht="56.25" customHeight="1"/>
    <row r="75" ht="71.25" customHeight="1"/>
    <row r="76" ht="71.25" customHeight="1"/>
    <row r="77" ht="63" customHeight="1"/>
    <row r="78" ht="22.5" customHeight="1"/>
    <row r="79" ht="22.5" customHeight="1"/>
    <row r="80" ht="129" customHeight="1"/>
    <row r="81" ht="43.5" customHeight="1"/>
    <row r="82" ht="114.75" customHeight="1"/>
    <row r="83" ht="60.75" customHeight="1"/>
    <row r="84" ht="96" customHeight="1"/>
    <row r="85" ht="66.75" customHeight="1"/>
    <row r="86" ht="36" customHeight="1"/>
    <row r="87" ht="46.5" customHeight="1"/>
    <row r="88" ht="40.5" customHeight="1"/>
    <row r="89" ht="47.25" customHeight="1"/>
    <row r="90" ht="60.75" customHeight="1"/>
    <row r="91" ht="104.25" customHeight="1"/>
    <row r="92" ht="40.5" customHeight="1"/>
    <row r="93" ht="70.5" customHeight="1"/>
    <row r="94" ht="90" customHeight="1"/>
    <row r="95" ht="25.5" customHeight="1"/>
    <row r="96" ht="12.9" customHeight="1"/>
    <row r="97" ht="15" customHeight="1"/>
    <row r="98" ht="25.5" customHeight="1"/>
    <row r="99" ht="15" customHeight="1"/>
    <row r="100" ht="12.75" customHeight="1"/>
    <row r="101" ht="24.75" customHeight="1"/>
    <row r="102" ht="21" customHeight="1"/>
    <row r="103" ht="24" customHeight="1"/>
    <row r="104" ht="146.25" customHeight="1"/>
    <row r="105" ht="35.25" customHeight="1"/>
    <row r="106" ht="36" customHeight="1"/>
    <row r="107" ht="49.5" customHeight="1"/>
    <row r="108" ht="61.5" customHeight="1"/>
    <row r="109" ht="50.25" customHeight="1"/>
    <row r="110" ht="39.9" customHeight="1"/>
    <row r="111" ht="22.5" customHeight="1"/>
    <row r="112" ht="22.5" customHeight="1"/>
    <row r="113" ht="22.5" customHeight="1"/>
    <row r="114" ht="22.5" customHeight="1"/>
    <row r="115" ht="33.75" customHeight="1"/>
    <row r="116" ht="22.5" customHeight="1"/>
    <row r="117" ht="57" customHeight="1"/>
    <row r="118" ht="183.75" customHeight="1"/>
    <row r="119" ht="47.25" customHeight="1"/>
    <row r="120" ht="36" customHeight="1"/>
    <row r="121" ht="96.75" customHeight="1"/>
    <row r="122" ht="56.25" customHeight="1"/>
    <row r="123" ht="71.25" customHeight="1"/>
    <row r="124" ht="71.25" customHeight="1"/>
    <row r="125" ht="63" customHeight="1"/>
    <row r="126" ht="22.5" customHeight="1"/>
    <row r="127" ht="22.5" customHeight="1"/>
    <row r="128" ht="129" customHeight="1"/>
    <row r="129" ht="43.5" customHeight="1"/>
    <row r="130" ht="114.75" customHeight="1"/>
    <row r="131" ht="60.75" customHeight="1"/>
    <row r="132" ht="96" customHeight="1"/>
    <row r="133" ht="66.75" customHeight="1"/>
    <row r="134" ht="36" customHeight="1"/>
    <row r="135" ht="46.5" customHeight="1"/>
    <row r="136" ht="40.5" customHeight="1"/>
    <row r="137" ht="47.25" customHeight="1"/>
    <row r="138" ht="60.75" customHeight="1"/>
    <row r="139" ht="104.25" customHeight="1"/>
    <row r="140" ht="40.5" customHeight="1"/>
    <row r="141" ht="70.5" customHeight="1"/>
    <row r="142" ht="90" customHeight="1"/>
    <row r="143" ht="25.5" customHeight="1"/>
    <row r="144" ht="12.9" customHeight="1"/>
  </sheetData>
  <mergeCells count="3">
    <mergeCell ref="B1:M1"/>
    <mergeCell ref="B3:J3"/>
    <mergeCell ref="B4:H4"/>
  </mergeCells>
  <printOptions horizontalCentered="1"/>
  <pageMargins left="0.70866141732283472" right="0.70866141732283472" top="0.74803149606299213" bottom="0.74803149606299213" header="0.31496062992125984" footer="0.31496062992125984"/>
  <pageSetup paperSize="9" scale="5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F11"/>
  <sheetViews>
    <sheetView showGridLines="0" showRowColHeaders="0" zoomScaleNormal="100" workbookViewId="0"/>
  </sheetViews>
  <sheetFormatPr baseColWidth="10" defaultColWidth="11.44140625" defaultRowHeight="16.8"/>
  <cols>
    <col min="1" max="1" width="9.109375" style="708" customWidth="1"/>
    <col min="2" max="2" width="12.109375" style="708" customWidth="1"/>
    <col min="3" max="3" width="10.109375" style="708" customWidth="1"/>
    <col min="4" max="6" width="9.109375" style="708" customWidth="1"/>
    <col min="7" max="16384" width="11.44140625" style="708"/>
  </cols>
  <sheetData>
    <row r="3" spans="2:6" ht="18.75" customHeight="1" thickBot="1">
      <c r="B3" s="1324" t="s">
        <v>1542</v>
      </c>
      <c r="C3" s="1324" t="s">
        <v>0</v>
      </c>
      <c r="D3" s="1324" t="s">
        <v>0</v>
      </c>
      <c r="E3" s="1324" t="s">
        <v>0</v>
      </c>
      <c r="F3" s="1324" t="s">
        <v>0</v>
      </c>
    </row>
    <row r="4" spans="2:6" ht="15" customHeight="1">
      <c r="B4" s="1319" t="s">
        <v>1541</v>
      </c>
      <c r="C4" s="1319"/>
      <c r="D4" s="1319"/>
      <c r="E4" s="1319"/>
      <c r="F4" s="1319"/>
    </row>
    <row r="5" spans="2:6" ht="15" customHeight="1">
      <c r="B5" s="727"/>
      <c r="C5" s="1325">
        <v>2019</v>
      </c>
      <c r="D5" s="1325" t="s">
        <v>0</v>
      </c>
      <c r="E5" s="1325">
        <v>2020</v>
      </c>
      <c r="F5" s="1325" t="s">
        <v>0</v>
      </c>
    </row>
    <row r="6" spans="2:6" ht="15" customHeight="1">
      <c r="B6" s="728"/>
      <c r="C6" s="716" t="s">
        <v>2354</v>
      </c>
      <c r="D6" s="729" t="s">
        <v>1590</v>
      </c>
      <c r="E6" s="716" t="s">
        <v>2354</v>
      </c>
      <c r="F6" s="729" t="s">
        <v>1590</v>
      </c>
    </row>
    <row r="7" spans="2:6" ht="15" customHeight="1">
      <c r="B7" s="730" t="s">
        <v>1589</v>
      </c>
      <c r="C7" s="735">
        <v>10581</v>
      </c>
      <c r="D7" s="736">
        <v>0.89442096365173285</v>
      </c>
      <c r="E7" s="735">
        <v>10284</v>
      </c>
      <c r="F7" s="736">
        <v>0.89224362311296201</v>
      </c>
    </row>
    <row r="8" spans="2:6" ht="15" customHeight="1">
      <c r="B8" s="732" t="s">
        <v>13</v>
      </c>
      <c r="C8" s="737">
        <v>178</v>
      </c>
      <c r="D8" s="738">
        <v>1.5046491969568893E-2</v>
      </c>
      <c r="E8" s="737">
        <v>182</v>
      </c>
      <c r="F8" s="738">
        <v>1.5790386951240673E-2</v>
      </c>
    </row>
    <row r="9" spans="2:6" ht="15" customHeight="1">
      <c r="B9" s="730" t="s">
        <v>14</v>
      </c>
      <c r="C9" s="735">
        <v>1072</v>
      </c>
      <c r="D9" s="736">
        <v>9.0617075232459848E-2</v>
      </c>
      <c r="E9" s="735">
        <v>1060</v>
      </c>
      <c r="F9" s="736">
        <v>9.1965989935797327E-2</v>
      </c>
    </row>
    <row r="10" spans="2:6" ht="15" customHeight="1" thickBot="1">
      <c r="B10" s="734" t="s">
        <v>1539</v>
      </c>
      <c r="C10" s="739">
        <v>11830</v>
      </c>
      <c r="D10" s="740">
        <v>1</v>
      </c>
      <c r="E10" s="739">
        <v>11526</v>
      </c>
      <c r="F10" s="740">
        <v>1</v>
      </c>
    </row>
    <row r="11" spans="2:6">
      <c r="B11" s="1323" t="s">
        <v>1540</v>
      </c>
      <c r="C11" s="1323" t="s">
        <v>0</v>
      </c>
      <c r="D11" s="1323" t="s">
        <v>0</v>
      </c>
      <c r="E11" s="1323" t="s">
        <v>0</v>
      </c>
      <c r="F11" s="1323" t="s">
        <v>0</v>
      </c>
    </row>
  </sheetData>
  <mergeCells count="5">
    <mergeCell ref="B11:F11"/>
    <mergeCell ref="B3:F3"/>
    <mergeCell ref="B4:F4"/>
    <mergeCell ref="C5:D5"/>
    <mergeCell ref="E5:F5"/>
  </mergeCells>
  <pageMargins left="0.7" right="0.7" top="0.75" bottom="0.75" header="0.3" footer="0.3"/>
  <pageSetup orientation="portrait" horizontalDpi="72" verticalDpi="72"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8"/>
  <dimension ref="B1:E222"/>
  <sheetViews>
    <sheetView showGridLines="0" showRowColHeaders="0" topLeftCell="A38" zoomScaleNormal="100" workbookViewId="0"/>
  </sheetViews>
  <sheetFormatPr baseColWidth="10" defaultColWidth="9.109375" defaultRowHeight="13.2"/>
  <cols>
    <col min="2" max="2" width="8.44140625"/>
    <col min="3" max="3" width="39"/>
    <col min="4" max="4" width="24.5546875"/>
    <col min="5" max="5" width="18.109375"/>
  </cols>
  <sheetData>
    <row r="1" spans="2:5" ht="15" hidden="1" customHeight="1">
      <c r="B1" s="1503" t="s">
        <v>338</v>
      </c>
      <c r="C1" s="1503" t="s">
        <v>0</v>
      </c>
      <c r="D1" s="1503" t="s">
        <v>0</v>
      </c>
      <c r="E1" s="1503" t="s">
        <v>0</v>
      </c>
    </row>
    <row r="2" spans="2:5" ht="15" customHeight="1">
      <c r="B2" s="153"/>
      <c r="C2" s="153"/>
      <c r="D2" s="153"/>
      <c r="E2" s="153"/>
    </row>
    <row r="3" spans="2:5" ht="24" customHeight="1" thickBot="1">
      <c r="B3" s="1533" t="s">
        <v>2270</v>
      </c>
      <c r="C3" s="1533"/>
      <c r="D3" s="1533"/>
      <c r="E3" s="1533"/>
    </row>
    <row r="4" spans="2:5" ht="12.75" customHeight="1">
      <c r="B4" s="154" t="s">
        <v>339</v>
      </c>
      <c r="C4" s="155"/>
      <c r="D4" s="155"/>
      <c r="E4" s="156"/>
    </row>
    <row r="5" spans="2:5" ht="12.75" customHeight="1">
      <c r="B5" s="157"/>
      <c r="C5" s="158"/>
      <c r="D5" s="158"/>
      <c r="E5" s="159"/>
    </row>
    <row r="6" spans="2:5" ht="24" customHeight="1">
      <c r="B6" s="160"/>
      <c r="C6" s="1532" t="s">
        <v>340</v>
      </c>
      <c r="D6" s="1532" t="s">
        <v>0</v>
      </c>
      <c r="E6" s="161"/>
    </row>
    <row r="7" spans="2:5" ht="15" customHeight="1">
      <c r="B7" s="162">
        <v>1</v>
      </c>
      <c r="C7" s="1519" t="s">
        <v>341</v>
      </c>
      <c r="D7" s="1519" t="s">
        <v>0</v>
      </c>
      <c r="E7" s="164">
        <v>451520.38</v>
      </c>
    </row>
    <row r="8" spans="2:5" ht="25.5" customHeight="1">
      <c r="B8" s="165">
        <v>2</v>
      </c>
      <c r="C8" s="1509" t="s">
        <v>342</v>
      </c>
      <c r="D8" s="1509" t="s">
        <v>0</v>
      </c>
      <c r="E8" s="167">
        <v>-66833.535999999993</v>
      </c>
    </row>
    <row r="9" spans="2:5" ht="32.25" customHeight="1">
      <c r="B9" s="165">
        <v>3</v>
      </c>
      <c r="C9" s="1509" t="s">
        <v>343</v>
      </c>
      <c r="D9" s="1509" t="s">
        <v>0</v>
      </c>
      <c r="E9" s="167">
        <v>0</v>
      </c>
    </row>
    <row r="10" spans="2:5" ht="15" customHeight="1">
      <c r="B10" s="165">
        <v>4</v>
      </c>
      <c r="C10" s="1509" t="s">
        <v>344</v>
      </c>
      <c r="D10" s="1509" t="s">
        <v>0</v>
      </c>
      <c r="E10" s="167">
        <v>-5326.2489999999998</v>
      </c>
    </row>
    <row r="11" spans="2:5" ht="15" customHeight="1">
      <c r="B11" s="165">
        <v>5</v>
      </c>
      <c r="C11" s="1509" t="s">
        <v>345</v>
      </c>
      <c r="D11" s="1509" t="s">
        <v>0</v>
      </c>
      <c r="E11" s="167">
        <v>575.96199999999999</v>
      </c>
    </row>
    <row r="12" spans="2:5" ht="25.5" customHeight="1">
      <c r="B12" s="165">
        <v>6</v>
      </c>
      <c r="C12" s="1509" t="s">
        <v>346</v>
      </c>
      <c r="D12" s="1509" t="s">
        <v>0</v>
      </c>
      <c r="E12" s="167">
        <v>29614.303</v>
      </c>
    </row>
    <row r="13" spans="2:5" ht="21.75" customHeight="1">
      <c r="B13" s="165" t="s">
        <v>347</v>
      </c>
      <c r="C13" s="1509" t="s">
        <v>348</v>
      </c>
      <c r="D13" s="1509" t="s">
        <v>0</v>
      </c>
      <c r="E13" s="167">
        <v>0</v>
      </c>
    </row>
    <row r="14" spans="2:5" ht="30.75" customHeight="1">
      <c r="B14" s="165" t="s">
        <v>349</v>
      </c>
      <c r="C14" s="1509" t="s">
        <v>350</v>
      </c>
      <c r="D14" s="1509" t="s">
        <v>0</v>
      </c>
      <c r="E14" s="167">
        <v>0</v>
      </c>
    </row>
    <row r="15" spans="2:5" ht="15" customHeight="1">
      <c r="B15" s="165">
        <v>7</v>
      </c>
      <c r="C15" s="1509" t="s">
        <v>351</v>
      </c>
      <c r="D15" s="1509" t="s">
        <v>0</v>
      </c>
      <c r="E15" s="167">
        <v>-5892.2489999999998</v>
      </c>
    </row>
    <row r="16" spans="2:5" ht="13.5" customHeight="1">
      <c r="B16" s="168">
        <v>8</v>
      </c>
      <c r="C16" s="1523" t="s">
        <v>352</v>
      </c>
      <c r="D16" s="1523" t="s">
        <v>0</v>
      </c>
      <c r="E16" s="169">
        <v>403658.61200000002</v>
      </c>
    </row>
    <row r="17" spans="2:5" ht="9.75" customHeight="1">
      <c r="B17" s="170"/>
      <c r="C17" s="171"/>
      <c r="D17" s="171"/>
      <c r="E17" s="172"/>
    </row>
    <row r="18" spans="2:5" ht="21.75" customHeight="1">
      <c r="B18" s="173"/>
      <c r="C18" s="1511" t="s">
        <v>353</v>
      </c>
      <c r="D18" s="1512" t="s">
        <v>0</v>
      </c>
      <c r="E18" s="174"/>
    </row>
    <row r="19" spans="2:5" ht="23.25" customHeight="1">
      <c r="B19" s="162">
        <v>1</v>
      </c>
      <c r="C19" s="1525" t="s">
        <v>354</v>
      </c>
      <c r="D19" s="1525" t="s">
        <v>0</v>
      </c>
      <c r="E19" s="164">
        <v>370702.25699999998</v>
      </c>
    </row>
    <row r="20" spans="2:5" ht="16.5" customHeight="1">
      <c r="B20" s="175">
        <v>2</v>
      </c>
      <c r="C20" s="1526" t="s">
        <v>355</v>
      </c>
      <c r="D20" s="1526" t="s">
        <v>0</v>
      </c>
      <c r="E20" s="167">
        <v>-5892.2489999999998</v>
      </c>
    </row>
    <row r="21" spans="2:5" ht="21.75" customHeight="1">
      <c r="B21" s="176">
        <v>3</v>
      </c>
      <c r="C21" s="1527" t="s">
        <v>356</v>
      </c>
      <c r="D21" s="1528" t="s">
        <v>0</v>
      </c>
      <c r="E21" s="177">
        <v>364810.00799999997</v>
      </c>
    </row>
    <row r="22" spans="2:5" ht="21.75" customHeight="1">
      <c r="B22" s="173"/>
      <c r="C22" s="1511" t="s">
        <v>357</v>
      </c>
      <c r="D22" s="1512" t="s">
        <v>0</v>
      </c>
      <c r="E22" s="174"/>
    </row>
    <row r="23" spans="2:5" ht="24" customHeight="1">
      <c r="B23" s="162">
        <v>4</v>
      </c>
      <c r="C23" s="1519" t="s">
        <v>358</v>
      </c>
      <c r="D23" s="1519" t="s">
        <v>0</v>
      </c>
      <c r="E23" s="164">
        <v>7450.049</v>
      </c>
    </row>
    <row r="24" spans="2:5" ht="24" customHeight="1">
      <c r="B24" s="165">
        <v>5</v>
      </c>
      <c r="C24" s="1509" t="s">
        <v>359</v>
      </c>
      <c r="D24" s="1509" t="s">
        <v>0</v>
      </c>
      <c r="E24" s="167">
        <v>2981.4059999999999</v>
      </c>
    </row>
    <row r="25" spans="2:5" ht="14.25" customHeight="1">
      <c r="B25" s="165" t="s">
        <v>360</v>
      </c>
      <c r="C25" s="1509" t="s">
        <v>361</v>
      </c>
      <c r="D25" s="1509" t="s">
        <v>0</v>
      </c>
      <c r="E25" s="167">
        <v>0</v>
      </c>
    </row>
    <row r="26" spans="2:5" ht="24.75" customHeight="1">
      <c r="B26" s="165">
        <v>6</v>
      </c>
      <c r="C26" s="1509" t="s">
        <v>362</v>
      </c>
      <c r="D26" s="1509" t="s">
        <v>0</v>
      </c>
      <c r="E26" s="167">
        <v>2778.3690000000001</v>
      </c>
    </row>
    <row r="27" spans="2:5" ht="23.25" customHeight="1">
      <c r="B27" s="165">
        <v>7</v>
      </c>
      <c r="C27" s="1509" t="s">
        <v>363</v>
      </c>
      <c r="D27" s="1509" t="s">
        <v>0</v>
      </c>
      <c r="E27" s="167">
        <v>-5505.71</v>
      </c>
    </row>
    <row r="28" spans="2:5" ht="21.75" customHeight="1">
      <c r="B28" s="165">
        <v>8</v>
      </c>
      <c r="C28" s="1509" t="s">
        <v>364</v>
      </c>
      <c r="D28" s="1509" t="s">
        <v>0</v>
      </c>
      <c r="E28" s="167">
        <v>0</v>
      </c>
    </row>
    <row r="29" spans="2:5" ht="14.25" customHeight="1">
      <c r="B29" s="165">
        <v>9</v>
      </c>
      <c r="C29" s="1509" t="s">
        <v>365</v>
      </c>
      <c r="D29" s="1509" t="s">
        <v>0</v>
      </c>
      <c r="E29" s="167">
        <v>0</v>
      </c>
    </row>
    <row r="30" spans="2:5" ht="25.5" customHeight="1">
      <c r="B30" s="165">
        <v>10</v>
      </c>
      <c r="C30" s="1521" t="s">
        <v>366</v>
      </c>
      <c r="D30" s="1521" t="s">
        <v>0</v>
      </c>
      <c r="E30" s="167">
        <v>0</v>
      </c>
    </row>
    <row r="31" spans="2:5" ht="16.5" customHeight="1">
      <c r="B31" s="178">
        <v>11</v>
      </c>
      <c r="C31" s="1522" t="s">
        <v>367</v>
      </c>
      <c r="D31" s="1522" t="s">
        <v>0</v>
      </c>
      <c r="E31" s="179">
        <v>7704.1149999999998</v>
      </c>
    </row>
    <row r="32" spans="2:5" ht="23.25" customHeight="1">
      <c r="B32" s="173"/>
      <c r="C32" s="1511" t="s">
        <v>368</v>
      </c>
      <c r="D32" s="1512" t="s">
        <v>0</v>
      </c>
      <c r="E32" s="174"/>
    </row>
    <row r="33" spans="2:5" ht="24.75" customHeight="1">
      <c r="B33" s="162">
        <v>12</v>
      </c>
      <c r="C33" s="1519" t="s">
        <v>369</v>
      </c>
      <c r="D33" s="1519" t="s">
        <v>0</v>
      </c>
      <c r="E33" s="164">
        <v>954.22400000000005</v>
      </c>
    </row>
    <row r="34" spans="2:5" ht="16.5" customHeight="1">
      <c r="B34" s="165">
        <v>13</v>
      </c>
      <c r="C34" s="1509" t="s">
        <v>370</v>
      </c>
      <c r="D34" s="1509" t="s">
        <v>0</v>
      </c>
      <c r="E34" s="167">
        <v>0</v>
      </c>
    </row>
    <row r="35" spans="2:5" ht="16.5" customHeight="1">
      <c r="B35" s="165">
        <v>14</v>
      </c>
      <c r="C35" s="1509" t="s">
        <v>371</v>
      </c>
      <c r="D35" s="1509" t="s">
        <v>0</v>
      </c>
      <c r="E35" s="167">
        <v>575.96199999999999</v>
      </c>
    </row>
    <row r="36" spans="2:5" ht="31.35" customHeight="1">
      <c r="B36" s="165" t="s">
        <v>372</v>
      </c>
      <c r="C36" s="1509" t="s">
        <v>373</v>
      </c>
      <c r="D36" s="1509" t="s">
        <v>0</v>
      </c>
      <c r="E36" s="167">
        <v>0</v>
      </c>
    </row>
    <row r="37" spans="2:5" ht="16.5" customHeight="1">
      <c r="B37" s="165">
        <v>15</v>
      </c>
      <c r="C37" s="1509" t="s">
        <v>374</v>
      </c>
      <c r="D37" s="1509" t="s">
        <v>0</v>
      </c>
      <c r="E37" s="167">
        <v>0</v>
      </c>
    </row>
    <row r="38" spans="2:5" ht="19.350000000000001" customHeight="1">
      <c r="B38" s="165" t="s">
        <v>375</v>
      </c>
      <c r="C38" s="1509" t="s">
        <v>376</v>
      </c>
      <c r="D38" s="1509" t="s">
        <v>0</v>
      </c>
      <c r="E38" s="167">
        <v>0</v>
      </c>
    </row>
    <row r="39" spans="2:5" ht="16.5" customHeight="1">
      <c r="B39" s="180">
        <v>16</v>
      </c>
      <c r="C39" s="1520" t="s">
        <v>377</v>
      </c>
      <c r="D39" s="1520" t="s">
        <v>0</v>
      </c>
      <c r="E39" s="181">
        <v>1530.1859999999999</v>
      </c>
    </row>
    <row r="40" spans="2:5" ht="23.25" customHeight="1">
      <c r="B40" s="182"/>
      <c r="C40" s="1524" t="s">
        <v>378</v>
      </c>
      <c r="D40" s="1524" t="s">
        <v>0</v>
      </c>
      <c r="E40" s="183"/>
    </row>
    <row r="41" spans="2:5" ht="16.5" customHeight="1">
      <c r="B41" s="162">
        <v>17</v>
      </c>
      <c r="C41" s="1519" t="s">
        <v>379</v>
      </c>
      <c r="D41" s="1519" t="s">
        <v>0</v>
      </c>
      <c r="E41" s="164">
        <v>105151.76</v>
      </c>
    </row>
    <row r="42" spans="2:5" ht="16.5" customHeight="1">
      <c r="B42" s="165">
        <v>18</v>
      </c>
      <c r="C42" s="1509" t="s">
        <v>380</v>
      </c>
      <c r="D42" s="1509" t="s">
        <v>0</v>
      </c>
      <c r="E42" s="167">
        <v>-75537.456000000006</v>
      </c>
    </row>
    <row r="43" spans="2:5" ht="16.5" customHeight="1">
      <c r="B43" s="180">
        <v>19</v>
      </c>
      <c r="C43" s="1520" t="s">
        <v>381</v>
      </c>
      <c r="D43" s="1520" t="s">
        <v>0</v>
      </c>
      <c r="E43" s="181">
        <v>29614.303</v>
      </c>
    </row>
    <row r="44" spans="2:5" ht="23.25" customHeight="1">
      <c r="B44" s="182"/>
      <c r="C44" s="1524" t="s">
        <v>382</v>
      </c>
      <c r="D44" s="1524" t="s">
        <v>0</v>
      </c>
      <c r="E44" s="183"/>
    </row>
    <row r="45" spans="2:5" ht="16.5" customHeight="1">
      <c r="B45" s="162" t="s">
        <v>383</v>
      </c>
      <c r="C45" s="1519" t="s">
        <v>384</v>
      </c>
      <c r="D45" s="1519" t="s">
        <v>0</v>
      </c>
      <c r="E45" s="164">
        <v>0</v>
      </c>
    </row>
    <row r="46" spans="2:5" ht="24.75" customHeight="1">
      <c r="B46" s="184" t="s">
        <v>385</v>
      </c>
      <c r="C46" s="1529" t="s">
        <v>386</v>
      </c>
      <c r="D46" s="1529" t="s">
        <v>0</v>
      </c>
      <c r="E46" s="185">
        <v>0</v>
      </c>
    </row>
    <row r="47" spans="2:5" ht="23.25" customHeight="1">
      <c r="B47" s="173"/>
      <c r="C47" s="1511" t="s">
        <v>387</v>
      </c>
      <c r="D47" s="1512" t="s">
        <v>0</v>
      </c>
      <c r="E47" s="174"/>
    </row>
    <row r="48" spans="2:5" ht="15" customHeight="1">
      <c r="B48" s="186">
        <v>20</v>
      </c>
      <c r="C48" s="1530" t="s">
        <v>388</v>
      </c>
      <c r="D48" s="1530" t="s">
        <v>0</v>
      </c>
      <c r="E48" s="187">
        <v>22637.434000000001</v>
      </c>
    </row>
    <row r="49" spans="2:5" ht="15" customHeight="1">
      <c r="B49" s="188">
        <v>21</v>
      </c>
      <c r="C49" s="1531" t="s">
        <v>352</v>
      </c>
      <c r="D49" s="1531" t="s">
        <v>0</v>
      </c>
      <c r="E49" s="179">
        <v>403658.61200000002</v>
      </c>
    </row>
    <row r="50" spans="2:5" ht="23.25" customHeight="1">
      <c r="B50" s="173"/>
      <c r="C50" s="1511" t="s">
        <v>389</v>
      </c>
      <c r="D50" s="1512" t="s">
        <v>0</v>
      </c>
      <c r="E50" s="189"/>
    </row>
    <row r="51" spans="2:5" ht="15" customHeight="1">
      <c r="B51" s="190">
        <v>22</v>
      </c>
      <c r="C51" s="1517" t="s">
        <v>390</v>
      </c>
      <c r="D51" s="1518" t="s">
        <v>0</v>
      </c>
      <c r="E51" s="191">
        <v>5.6000000000000001E-2</v>
      </c>
    </row>
    <row r="52" spans="2:5" ht="23.25" customHeight="1">
      <c r="B52" s="173"/>
      <c r="C52" s="1514" t="s">
        <v>391</v>
      </c>
      <c r="D52" s="1515" t="s">
        <v>0</v>
      </c>
      <c r="E52" s="174"/>
    </row>
    <row r="53" spans="2:5" ht="24.75" customHeight="1">
      <c r="B53" s="162">
        <v>23</v>
      </c>
      <c r="C53" s="1519" t="s">
        <v>392</v>
      </c>
      <c r="D53" s="1519" t="s">
        <v>0</v>
      </c>
      <c r="E53" s="192" t="s">
        <v>393</v>
      </c>
    </row>
    <row r="54" spans="2:5" ht="15" customHeight="1">
      <c r="B54" s="165">
        <v>24</v>
      </c>
      <c r="C54" s="1509" t="s">
        <v>394</v>
      </c>
      <c r="D54" s="1509" t="s">
        <v>0</v>
      </c>
      <c r="E54" s="167">
        <v>0</v>
      </c>
    </row>
    <row r="55" spans="2:5" ht="12.75" customHeight="1">
      <c r="B55" s="193"/>
      <c r="C55" s="194"/>
      <c r="D55" s="194"/>
      <c r="E55" s="195"/>
    </row>
    <row r="56" spans="2:5" ht="12.75" customHeight="1">
      <c r="B56" s="196" t="s">
        <v>339</v>
      </c>
      <c r="C56" s="197"/>
      <c r="D56" s="197"/>
      <c r="E56" s="198"/>
    </row>
    <row r="57" spans="2:5" ht="27.75" customHeight="1">
      <c r="B57" s="173"/>
      <c r="C57" s="1514" t="s">
        <v>395</v>
      </c>
      <c r="D57" s="1515" t="s">
        <v>0</v>
      </c>
      <c r="E57" s="174"/>
    </row>
    <row r="58" spans="2:5" ht="22.5" customHeight="1">
      <c r="B58" s="162" t="s">
        <v>396</v>
      </c>
      <c r="C58" s="1516" t="s">
        <v>397</v>
      </c>
      <c r="D58" s="1516" t="s">
        <v>0</v>
      </c>
      <c r="E58" s="199">
        <v>370702.25699999998</v>
      </c>
    </row>
    <row r="59" spans="2:5" ht="15" customHeight="1">
      <c r="B59" s="165" t="s">
        <v>398</v>
      </c>
      <c r="C59" s="1509" t="s">
        <v>399</v>
      </c>
      <c r="D59" s="1509" t="s">
        <v>0</v>
      </c>
      <c r="E59" s="167">
        <v>1055.905</v>
      </c>
    </row>
    <row r="60" spans="2:5" ht="15" customHeight="1">
      <c r="B60" s="165" t="s">
        <v>400</v>
      </c>
      <c r="C60" s="1509" t="s">
        <v>401</v>
      </c>
      <c r="D60" s="1509" t="s">
        <v>0</v>
      </c>
      <c r="E60" s="167">
        <v>369646.35200000001</v>
      </c>
    </row>
    <row r="61" spans="2:5" ht="15" customHeight="1">
      <c r="B61" s="200" t="s">
        <v>402</v>
      </c>
      <c r="C61" s="1510" t="s">
        <v>403</v>
      </c>
      <c r="D61" s="1510" t="s">
        <v>0</v>
      </c>
      <c r="E61" s="167">
        <v>0</v>
      </c>
    </row>
    <row r="62" spans="2:5" ht="15" customHeight="1">
      <c r="B62" s="200" t="s">
        <v>404</v>
      </c>
      <c r="C62" s="1510" t="s">
        <v>405</v>
      </c>
      <c r="D62" s="1510" t="s">
        <v>0</v>
      </c>
      <c r="E62" s="167">
        <v>108345.19899999999</v>
      </c>
    </row>
    <row r="63" spans="2:5" ht="24.75" customHeight="1">
      <c r="B63" s="200" t="s">
        <v>406</v>
      </c>
      <c r="C63" s="1510" t="s">
        <v>407</v>
      </c>
      <c r="D63" s="1510" t="s">
        <v>0</v>
      </c>
      <c r="E63" s="167">
        <v>4400.6589999999997</v>
      </c>
    </row>
    <row r="64" spans="2:5" ht="15" customHeight="1">
      <c r="B64" s="200" t="s">
        <v>408</v>
      </c>
      <c r="C64" s="1510" t="s">
        <v>409</v>
      </c>
      <c r="D64" s="1510" t="s">
        <v>0</v>
      </c>
      <c r="E64" s="167">
        <v>5799.0379999999996</v>
      </c>
    </row>
    <row r="65" spans="2:5" ht="15" customHeight="1">
      <c r="B65" s="200" t="s">
        <v>410</v>
      </c>
      <c r="C65" s="1510" t="s">
        <v>411</v>
      </c>
      <c r="D65" s="1510" t="s">
        <v>0</v>
      </c>
      <c r="E65" s="167">
        <v>95007.706000000006</v>
      </c>
    </row>
    <row r="66" spans="2:5" ht="15" customHeight="1">
      <c r="B66" s="200" t="s">
        <v>412</v>
      </c>
      <c r="C66" s="1510" t="s">
        <v>413</v>
      </c>
      <c r="D66" s="1510" t="s">
        <v>0</v>
      </c>
      <c r="E66" s="167">
        <v>39210.442000000003</v>
      </c>
    </row>
    <row r="67" spans="2:5" ht="15" customHeight="1">
      <c r="B67" s="200" t="s">
        <v>414</v>
      </c>
      <c r="C67" s="1510" t="s">
        <v>415</v>
      </c>
      <c r="D67" s="1510" t="s">
        <v>0</v>
      </c>
      <c r="E67" s="167">
        <v>78422.327999999994</v>
      </c>
    </row>
    <row r="68" spans="2:5" ht="15" customHeight="1">
      <c r="B68" s="200" t="s">
        <v>416</v>
      </c>
      <c r="C68" s="1510" t="s">
        <v>417</v>
      </c>
      <c r="D68" s="1510" t="s">
        <v>0</v>
      </c>
      <c r="E68" s="167">
        <v>7474.4690000000001</v>
      </c>
    </row>
    <row r="69" spans="2:5" ht="9.75" customHeight="1">
      <c r="B69" s="200" t="s">
        <v>418</v>
      </c>
      <c r="C69" s="1510" t="s">
        <v>419</v>
      </c>
      <c r="D69" s="1510" t="s">
        <v>0</v>
      </c>
      <c r="E69" s="167">
        <v>30986.510999999999</v>
      </c>
    </row>
    <row r="70" spans="2:5" ht="9.75" customHeight="1">
      <c r="B70" s="201"/>
      <c r="C70" s="202"/>
      <c r="D70" s="202"/>
      <c r="E70" s="203"/>
    </row>
    <row r="71" spans="2:5" ht="23.25" customHeight="1">
      <c r="B71" s="173"/>
      <c r="C71" s="1511" t="s">
        <v>420</v>
      </c>
      <c r="D71" s="1512" t="s">
        <v>0</v>
      </c>
      <c r="E71" s="174"/>
    </row>
    <row r="72" spans="2:5" ht="39" customHeight="1">
      <c r="B72" s="162">
        <v>1</v>
      </c>
      <c r="C72" s="163" t="s">
        <v>421</v>
      </c>
      <c r="D72" s="1513" t="s">
        <v>422</v>
      </c>
      <c r="E72" s="1513" t="s">
        <v>0</v>
      </c>
    </row>
    <row r="73" spans="2:5" ht="97.5" customHeight="1">
      <c r="B73" s="165">
        <v>2</v>
      </c>
      <c r="C73" s="166" t="s">
        <v>423</v>
      </c>
      <c r="D73" s="1507" t="s">
        <v>424</v>
      </c>
      <c r="E73" s="1508" t="s">
        <v>0</v>
      </c>
    </row>
    <row r="74" spans="2:5" ht="17.25" customHeight="1"/>
    <row r="75" spans="2:5" ht="15" customHeight="1"/>
    <row r="76" spans="2:5" ht="15" customHeight="1"/>
    <row r="77" spans="2:5" ht="24" customHeight="1"/>
    <row r="78" spans="2:5" ht="12.75" customHeight="1"/>
    <row r="79" spans="2:5" ht="12.75" customHeight="1"/>
    <row r="80" spans="2:5" ht="24" customHeight="1"/>
    <row r="81" ht="15" customHeight="1"/>
    <row r="82" ht="25.5" customHeight="1"/>
    <row r="83" ht="36" customHeight="1"/>
    <row r="84" ht="15" customHeight="1"/>
    <row r="85" ht="15" customHeight="1"/>
    <row r="86" ht="25.5" customHeight="1"/>
    <row r="87" ht="21.75" customHeight="1"/>
    <row r="88" ht="30.75" customHeight="1"/>
    <row r="89" ht="15" customHeight="1"/>
    <row r="90" ht="13.5" customHeight="1"/>
    <row r="91" ht="9.75" customHeight="1"/>
    <row r="92" ht="21.75" customHeight="1"/>
    <row r="93" ht="23.25" customHeight="1"/>
    <row r="94" ht="16.5" customHeight="1"/>
    <row r="95" ht="21.75" customHeight="1"/>
    <row r="96" ht="21.75" customHeight="1"/>
    <row r="97" ht="24" customHeight="1"/>
    <row r="98" ht="24" customHeight="1"/>
    <row r="99" ht="14.25" customHeight="1"/>
    <row r="100" ht="24.75" customHeight="1"/>
    <row r="101" ht="23.25" customHeight="1"/>
    <row r="102" ht="14.25" customHeight="1"/>
    <row r="103" ht="14.25" customHeight="1"/>
    <row r="104" ht="25.5" customHeight="1"/>
    <row r="105" ht="16.5" customHeight="1"/>
    <row r="106" ht="23.25" customHeight="1"/>
    <row r="107" ht="24.75" customHeight="1"/>
    <row r="108" ht="16.5" customHeight="1"/>
    <row r="109" ht="16.5" customHeight="1"/>
    <row r="110" ht="31.35" customHeight="1"/>
    <row r="111" ht="16.5" customHeight="1"/>
    <row r="112" ht="19.350000000000001" customHeight="1"/>
    <row r="113" ht="16.5" customHeight="1"/>
    <row r="114" ht="23.25" customHeight="1"/>
    <row r="115" ht="16.5" customHeight="1"/>
    <row r="116" ht="16.5" customHeight="1"/>
    <row r="117" ht="16.5" customHeight="1"/>
    <row r="118" ht="23.25" customHeight="1"/>
    <row r="119" ht="25.5" customHeight="1"/>
    <row r="120" ht="24.75" customHeight="1"/>
    <row r="121" ht="23.25" customHeight="1"/>
    <row r="122" ht="15" customHeight="1"/>
    <row r="123" ht="15" customHeight="1"/>
    <row r="124" ht="23.25" customHeight="1"/>
    <row r="125" ht="15" customHeight="1"/>
    <row r="126" ht="23.25" customHeight="1"/>
    <row r="127" ht="24.75" customHeight="1"/>
    <row r="128" ht="12.6" customHeight="1"/>
    <row r="129" ht="12.75" customHeight="1"/>
    <row r="130" ht="12.75" customHeight="1"/>
    <row r="131" ht="27.75" customHeight="1"/>
    <row r="132" ht="22.5" customHeight="1"/>
    <row r="133" ht="15" customHeight="1"/>
    <row r="134" ht="15" customHeight="1"/>
    <row r="135" ht="15" customHeight="1"/>
    <row r="136" ht="15" customHeight="1"/>
    <row r="137" ht="24.75" customHeight="1"/>
    <row r="138" ht="15" customHeight="1"/>
    <row r="139" ht="15" customHeight="1"/>
    <row r="140" ht="15" customHeight="1"/>
    <row r="141" ht="15" customHeight="1"/>
    <row r="142" ht="15" customHeight="1"/>
    <row r="143" ht="9.75" customHeight="1"/>
    <row r="144" ht="9.75" customHeight="1"/>
    <row r="145" ht="23.25" customHeight="1"/>
    <row r="146" ht="32.25" customHeight="1"/>
    <row r="147" ht="71.400000000000006" customHeight="1"/>
    <row r="148" ht="12.6" customHeight="1"/>
    <row r="149" ht="15" customHeight="1"/>
    <row r="150" ht="15" customHeight="1"/>
    <row r="151" ht="24" customHeight="1"/>
    <row r="152" ht="12.75" customHeight="1"/>
    <row r="153" ht="12.75" customHeight="1"/>
    <row r="154" ht="24" customHeight="1"/>
    <row r="155" ht="15" customHeight="1"/>
    <row r="156" ht="25.5" customHeight="1"/>
    <row r="157" ht="23.25" customHeight="1"/>
    <row r="158" ht="15" customHeight="1"/>
    <row r="159" ht="15" customHeight="1"/>
    <row r="160" ht="25.5" customHeight="1"/>
    <row r="161" ht="21.75" customHeight="1"/>
    <row r="162" ht="30.75" customHeight="1"/>
    <row r="163" ht="15" customHeight="1"/>
    <row r="164" ht="13.5" customHeight="1"/>
    <row r="165" ht="9.75" customHeight="1"/>
    <row r="166" ht="21.75" customHeight="1"/>
    <row r="167" ht="23.25" customHeight="1"/>
    <row r="168" ht="16.5" customHeight="1"/>
    <row r="169" ht="21.75" customHeight="1"/>
    <row r="170" ht="21.75" customHeight="1"/>
    <row r="171" ht="24" customHeight="1"/>
    <row r="172" ht="24" customHeight="1"/>
    <row r="173" ht="14.25" customHeight="1"/>
    <row r="174" ht="24.75" customHeight="1"/>
    <row r="175" ht="23.25" customHeight="1"/>
    <row r="176" ht="14.25" customHeight="1"/>
    <row r="177" ht="14.25" customHeight="1"/>
    <row r="178" ht="25.5" customHeight="1"/>
    <row r="179" ht="16.5" customHeight="1"/>
    <row r="180" ht="23.25" customHeight="1"/>
    <row r="181" ht="24.75" customHeight="1"/>
    <row r="182" ht="16.5" customHeight="1"/>
    <row r="183" ht="16.5" customHeight="1"/>
    <row r="184" ht="31.35" customHeight="1"/>
    <row r="185" ht="16.5" customHeight="1"/>
    <row r="186" ht="19.350000000000001" customHeight="1"/>
    <row r="187" ht="16.5" customHeight="1"/>
    <row r="188" ht="23.25" customHeight="1"/>
    <row r="189" ht="16.5" customHeight="1"/>
    <row r="190" ht="16.5" customHeight="1"/>
    <row r="191" ht="16.5" customHeight="1"/>
    <row r="192" ht="23.25" customHeight="1"/>
    <row r="193" ht="16.5" customHeight="1"/>
    <row r="194" ht="24.75" customHeight="1"/>
    <row r="195" ht="23.25" customHeight="1"/>
    <row r="196" ht="15" customHeight="1"/>
    <row r="197" ht="15" customHeight="1"/>
    <row r="198" ht="23.25" customHeight="1"/>
    <row r="199" ht="15" customHeight="1"/>
    <row r="200" ht="23.25" customHeight="1"/>
    <row r="201" ht="24.75" customHeight="1"/>
    <row r="202" ht="15" customHeight="1"/>
    <row r="203" ht="12.75" customHeight="1"/>
    <row r="204" ht="12.75" customHeight="1"/>
    <row r="205" ht="27.75" customHeight="1"/>
    <row r="206" ht="22.5" customHeight="1"/>
    <row r="207" ht="15" customHeight="1"/>
    <row r="208" ht="15" customHeight="1"/>
    <row r="209" ht="15" customHeight="1"/>
    <row r="210" ht="15" customHeight="1"/>
    <row r="211" ht="24.75" customHeight="1"/>
    <row r="212" ht="15" customHeight="1"/>
    <row r="213" ht="15" customHeight="1"/>
    <row r="214" ht="15" customHeight="1"/>
    <row r="215" ht="15" customHeight="1"/>
    <row r="216" ht="15" customHeight="1"/>
    <row r="217" ht="9.75" customHeight="1"/>
    <row r="218" ht="9.75" customHeight="1"/>
    <row r="219" ht="23.25" customHeight="1"/>
    <row r="220" ht="39" customHeight="1"/>
    <row r="221" ht="83.4" customHeight="1"/>
    <row r="222" ht="12.6" customHeight="1"/>
  </sheetData>
  <mergeCells count="66">
    <mergeCell ref="B1:E1"/>
    <mergeCell ref="C6:D6"/>
    <mergeCell ref="C7:D7"/>
    <mergeCell ref="C13:D13"/>
    <mergeCell ref="C14:D14"/>
    <mergeCell ref="C8:D8"/>
    <mergeCell ref="C9:D9"/>
    <mergeCell ref="C10:D10"/>
    <mergeCell ref="C11:D11"/>
    <mergeCell ref="C12:D12"/>
    <mergeCell ref="B3:E3"/>
    <mergeCell ref="C50:D50"/>
    <mergeCell ref="C46:D46"/>
    <mergeCell ref="C47:D47"/>
    <mergeCell ref="C48:D48"/>
    <mergeCell ref="C49:D49"/>
    <mergeCell ref="C45:D45"/>
    <mergeCell ref="C15:D15"/>
    <mergeCell ref="C16:D16"/>
    <mergeCell ref="C36:D36"/>
    <mergeCell ref="C37:D37"/>
    <mergeCell ref="C40:D40"/>
    <mergeCell ref="C41:D41"/>
    <mergeCell ref="C42:D42"/>
    <mergeCell ref="C43:D43"/>
    <mergeCell ref="C44:D44"/>
    <mergeCell ref="C38:D38"/>
    <mergeCell ref="C18:D18"/>
    <mergeCell ref="C19:D19"/>
    <mergeCell ref="C20:D20"/>
    <mergeCell ref="C21:D21"/>
    <mergeCell ref="C35:D35"/>
    <mergeCell ref="C39:D39"/>
    <mergeCell ref="C22:D22"/>
    <mergeCell ref="C23:D23"/>
    <mergeCell ref="C24:D24"/>
    <mergeCell ref="C25:D25"/>
    <mergeCell ref="C26:D26"/>
    <mergeCell ref="C27:D27"/>
    <mergeCell ref="C28:D28"/>
    <mergeCell ref="C29:D29"/>
    <mergeCell ref="C30:D30"/>
    <mergeCell ref="C31:D31"/>
    <mergeCell ref="C32:D32"/>
    <mergeCell ref="C33:D33"/>
    <mergeCell ref="C34:D34"/>
    <mergeCell ref="C54:D54"/>
    <mergeCell ref="C57:D57"/>
    <mergeCell ref="C58:D58"/>
    <mergeCell ref="C59:D59"/>
    <mergeCell ref="C51:D51"/>
    <mergeCell ref="C52:D52"/>
    <mergeCell ref="C53:D53"/>
    <mergeCell ref="D73:E73"/>
    <mergeCell ref="C60:D60"/>
    <mergeCell ref="C61:D61"/>
    <mergeCell ref="C62:D62"/>
    <mergeCell ref="C63:D63"/>
    <mergeCell ref="C64:D64"/>
    <mergeCell ref="C65:D65"/>
    <mergeCell ref="C66:D66"/>
    <mergeCell ref="C67:D67"/>
    <mergeCell ref="C68:D68"/>
    <mergeCell ref="C69:D69"/>
    <mergeCell ref="C71:D71"/>
    <mergeCell ref="D72:E72"/>
  </mergeCells>
  <printOptions horizontalCentered="1"/>
  <pageMargins left="0.70866141732283472" right="0.70866141732283472" top="0.74803149606299213" bottom="0.74803149606299213" header="0.31496062992125984" footer="0.31496062992125984"/>
  <pageSetup paperSize="9" scale="57" orientation="landscape" r:id="rId1"/>
  <rowBreaks count="1" manualBreakCount="1">
    <brk id="39" min="1" max="4" man="1"/>
  </rowBreaks>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9"/>
  <dimension ref="B2:F27"/>
  <sheetViews>
    <sheetView showGridLines="0" showRowColHeaders="0" zoomScale="85" zoomScaleNormal="85" workbookViewId="0">
      <selection activeCell="C14" sqref="C14"/>
    </sheetView>
  </sheetViews>
  <sheetFormatPr baseColWidth="10" defaultColWidth="11.44140625" defaultRowHeight="16.8"/>
  <cols>
    <col min="1" max="1" width="7.33203125" style="1228" customWidth="1"/>
    <col min="2" max="2" width="27" style="1228" customWidth="1"/>
    <col min="3" max="3" width="39.44140625" style="1228" customWidth="1"/>
    <col min="4" max="4" width="32.6640625" style="1228" customWidth="1"/>
    <col min="5" max="6" width="11.44140625" style="1228" customWidth="1"/>
    <col min="7" max="16384" width="11.44140625" style="1228"/>
  </cols>
  <sheetData>
    <row r="2" spans="2:6" ht="19.8" thickBot="1">
      <c r="B2" s="1533" t="s">
        <v>2352</v>
      </c>
      <c r="C2" s="1533"/>
      <c r="D2" s="1533"/>
      <c r="E2" s="1243" t="s">
        <v>0</v>
      </c>
      <c r="F2" s="1243" t="s">
        <v>0</v>
      </c>
    </row>
    <row r="4" spans="2:6" ht="21" customHeight="1">
      <c r="B4" s="1538" t="s">
        <v>2314</v>
      </c>
      <c r="C4" s="1540" t="s">
        <v>2313</v>
      </c>
      <c r="D4" s="1540" t="s">
        <v>2312</v>
      </c>
      <c r="E4" s="1538" t="s">
        <v>2311</v>
      </c>
      <c r="F4" s="1538">
        <v>0</v>
      </c>
    </row>
    <row r="5" spans="2:6" ht="22.5" customHeight="1">
      <c r="B5" s="1539"/>
      <c r="C5" s="1541"/>
      <c r="D5" s="1541"/>
      <c r="E5" s="1259" t="s">
        <v>2298</v>
      </c>
      <c r="F5" s="1259" t="s">
        <v>1193</v>
      </c>
    </row>
    <row r="6" spans="2:6" ht="15" customHeight="1">
      <c r="B6" s="1535" t="s">
        <v>2297</v>
      </c>
      <c r="C6" s="1229" t="s">
        <v>2296</v>
      </c>
      <c r="D6" s="1229" t="s">
        <v>2272</v>
      </c>
      <c r="E6" s="1230">
        <v>0</v>
      </c>
      <c r="F6" s="1230">
        <v>35.673000000000002</v>
      </c>
    </row>
    <row r="7" spans="2:6">
      <c r="B7" s="1536"/>
      <c r="C7" s="1231" t="s">
        <v>2295</v>
      </c>
      <c r="D7" s="1232" t="s">
        <v>2310</v>
      </c>
      <c r="E7" s="1233">
        <v>0</v>
      </c>
      <c r="F7" s="1233">
        <v>25</v>
      </c>
    </row>
    <row r="8" spans="2:6">
      <c r="B8" s="1536"/>
      <c r="C8" s="1234" t="s">
        <v>2294</v>
      </c>
      <c r="D8" s="1235" t="s">
        <v>2272</v>
      </c>
      <c r="E8" s="1230">
        <v>0</v>
      </c>
      <c r="F8" s="1230">
        <v>100</v>
      </c>
    </row>
    <row r="9" spans="2:6">
      <c r="B9" s="1536"/>
      <c r="C9" s="1231" t="s">
        <v>2293</v>
      </c>
      <c r="D9" s="1232" t="s">
        <v>2309</v>
      </c>
      <c r="E9" s="1236">
        <v>0</v>
      </c>
      <c r="F9" s="1236">
        <v>22.5</v>
      </c>
    </row>
    <row r="10" spans="2:6">
      <c r="B10" s="1536"/>
      <c r="C10" s="1231" t="s">
        <v>2292</v>
      </c>
      <c r="D10" s="1232" t="s">
        <v>2291</v>
      </c>
      <c r="E10" s="1236">
        <v>100</v>
      </c>
      <c r="F10" s="1236">
        <v>100</v>
      </c>
    </row>
    <row r="11" spans="2:6">
      <c r="B11" s="1536"/>
      <c r="C11" s="1231" t="s">
        <v>2290</v>
      </c>
      <c r="D11" s="1232" t="s">
        <v>2301</v>
      </c>
      <c r="E11" s="1236">
        <v>0</v>
      </c>
      <c r="F11" s="1236">
        <v>20</v>
      </c>
    </row>
    <row r="12" spans="2:6">
      <c r="B12" s="1536"/>
      <c r="C12" s="1231" t="s">
        <v>2289</v>
      </c>
      <c r="D12" s="1232" t="s">
        <v>2308</v>
      </c>
      <c r="E12" s="1236">
        <v>0</v>
      </c>
      <c r="F12" s="1236">
        <v>35</v>
      </c>
    </row>
    <row r="13" spans="2:6">
      <c r="B13" s="1536"/>
      <c r="C13" s="1231" t="s">
        <v>2288</v>
      </c>
      <c r="D13" s="1232" t="s">
        <v>2307</v>
      </c>
      <c r="E13" s="1236">
        <v>0</v>
      </c>
      <c r="F13" s="1236">
        <v>50</v>
      </c>
    </row>
    <row r="14" spans="2:6" ht="24" customHeight="1">
      <c r="B14" s="1536"/>
      <c r="C14" s="1231" t="s">
        <v>2287</v>
      </c>
      <c r="D14" s="1232" t="s">
        <v>2306</v>
      </c>
      <c r="E14" s="1236">
        <v>0</v>
      </c>
      <c r="F14" s="1236">
        <v>49</v>
      </c>
    </row>
    <row r="15" spans="2:6">
      <c r="B15" s="1536"/>
      <c r="C15" s="1231" t="s">
        <v>2286</v>
      </c>
      <c r="D15" s="1232" t="s">
        <v>2301</v>
      </c>
      <c r="E15" s="1236">
        <v>0</v>
      </c>
      <c r="F15" s="1236">
        <v>49</v>
      </c>
    </row>
    <row r="16" spans="2:6">
      <c r="B16" s="1536"/>
      <c r="C16" s="1231" t="s">
        <v>2285</v>
      </c>
      <c r="D16" s="1232" t="s">
        <v>2305</v>
      </c>
      <c r="E16" s="1236">
        <v>0</v>
      </c>
      <c r="F16" s="1236">
        <v>49</v>
      </c>
    </row>
    <row r="17" spans="2:6">
      <c r="B17" s="1536"/>
      <c r="C17" s="1231" t="s">
        <v>2284</v>
      </c>
      <c r="D17" s="1232" t="s">
        <v>2304</v>
      </c>
      <c r="E17" s="1236">
        <v>33.332999999999998</v>
      </c>
      <c r="F17" s="1236">
        <v>66.667000000000002</v>
      </c>
    </row>
    <row r="18" spans="2:6">
      <c r="B18" s="1536"/>
      <c r="C18" s="1231" t="s">
        <v>2283</v>
      </c>
      <c r="D18" s="1232" t="s">
        <v>2302</v>
      </c>
      <c r="E18" s="1236">
        <v>0</v>
      </c>
      <c r="F18" s="1236">
        <v>20</v>
      </c>
    </row>
    <row r="19" spans="2:6">
      <c r="B19" s="1536"/>
      <c r="C19" s="1231" t="s">
        <v>2282</v>
      </c>
      <c r="D19" s="1232" t="s">
        <v>2303</v>
      </c>
      <c r="E19" s="1236">
        <v>100</v>
      </c>
      <c r="F19" s="1236">
        <v>100</v>
      </c>
    </row>
    <row r="20" spans="2:6">
      <c r="B20" s="1536"/>
      <c r="C20" s="1231" t="s">
        <v>2281</v>
      </c>
      <c r="D20" s="1232" t="s">
        <v>2302</v>
      </c>
      <c r="E20" s="1236">
        <v>0</v>
      </c>
      <c r="F20" s="1236">
        <v>22.007999999999999</v>
      </c>
    </row>
    <row r="21" spans="2:6">
      <c r="B21" s="1536"/>
      <c r="C21" s="1231" t="s">
        <v>2280</v>
      </c>
      <c r="D21" s="1232" t="s">
        <v>2302</v>
      </c>
      <c r="E21" s="1236">
        <v>0</v>
      </c>
      <c r="F21" s="1236">
        <v>18.105</v>
      </c>
    </row>
    <row r="22" spans="2:6">
      <c r="B22" s="1536"/>
      <c r="C22" s="1231" t="s">
        <v>2279</v>
      </c>
      <c r="D22" s="1232" t="s">
        <v>2301</v>
      </c>
      <c r="E22" s="1236">
        <v>0</v>
      </c>
      <c r="F22" s="1236">
        <v>22.92</v>
      </c>
    </row>
    <row r="23" spans="2:6">
      <c r="B23" s="1536"/>
      <c r="C23" s="1231" t="s">
        <v>2278</v>
      </c>
      <c r="D23" s="1232" t="s">
        <v>2276</v>
      </c>
      <c r="E23" s="1236">
        <v>20</v>
      </c>
      <c r="F23" s="1236">
        <v>20</v>
      </c>
    </row>
    <row r="24" spans="2:6">
      <c r="B24" s="1536"/>
      <c r="C24" s="1231" t="s">
        <v>2277</v>
      </c>
      <c r="D24" s="1232" t="s">
        <v>2276</v>
      </c>
      <c r="E24" s="1236">
        <v>20</v>
      </c>
      <c r="F24" s="1236">
        <v>20</v>
      </c>
    </row>
    <row r="25" spans="2:6">
      <c r="B25" s="1537"/>
      <c r="C25" s="1237" t="s">
        <v>2275</v>
      </c>
      <c r="D25" s="1238" t="s">
        <v>2300</v>
      </c>
      <c r="E25" s="1239">
        <v>0</v>
      </c>
      <c r="F25" s="1239">
        <v>21.01</v>
      </c>
    </row>
    <row r="26" spans="2:6">
      <c r="B26" s="1240" t="s">
        <v>2274</v>
      </c>
      <c r="C26" s="1241" t="s">
        <v>2273</v>
      </c>
      <c r="D26" s="1241" t="s">
        <v>2272</v>
      </c>
      <c r="E26" s="1242">
        <v>9.92</v>
      </c>
      <c r="F26" s="1242">
        <v>9.92</v>
      </c>
    </row>
    <row r="27" spans="2:6" ht="25.5" customHeight="1">
      <c r="B27" s="1534" t="s">
        <v>2299</v>
      </c>
      <c r="C27" s="1534"/>
      <c r="D27" s="1534"/>
      <c r="E27" s="1534"/>
      <c r="F27" s="1534"/>
    </row>
  </sheetData>
  <mergeCells count="7">
    <mergeCell ref="B27:F27"/>
    <mergeCell ref="B6:B25"/>
    <mergeCell ref="B2:D2"/>
    <mergeCell ref="B4:B5"/>
    <mergeCell ref="C4:C5"/>
    <mergeCell ref="D4:D5"/>
    <mergeCell ref="E4:F4"/>
  </mergeCells>
  <pageMargins left="0.7" right="0.7" top="0.75" bottom="0.75" header="0.3" footer="0.3"/>
  <pageSetup orientation="portrait" horizontalDpi="72" verticalDpi="72" r:id="rId1"/>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0"/>
  <dimension ref="B1:J153"/>
  <sheetViews>
    <sheetView showGridLines="0" showRowColHeaders="0" workbookViewId="0"/>
  </sheetViews>
  <sheetFormatPr baseColWidth="10" defaultColWidth="2.6640625" defaultRowHeight="0" customHeight="1" zeroHeight="1"/>
  <cols>
    <col min="1" max="1" width="8" style="1228" customWidth="1"/>
    <col min="2" max="2" width="38.5546875" style="1228" customWidth="1"/>
    <col min="3" max="3" width="25.88671875" style="1228" customWidth="1"/>
    <col min="4" max="4" width="14.88671875" style="1228" customWidth="1"/>
    <col min="5" max="5" width="19" style="1228" customWidth="1"/>
    <col min="6" max="6" width="14" style="1228" customWidth="1"/>
    <col min="7" max="7" width="12.33203125" style="1228" customWidth="1"/>
    <col min="8" max="8" width="32.88671875" style="1228" bestFit="1" customWidth="1"/>
    <col min="9" max="16384" width="2.6640625" style="1228"/>
  </cols>
  <sheetData>
    <row r="1" spans="2:10" ht="16.8"/>
    <row r="2" spans="2:10" ht="19.8" thickBot="1">
      <c r="B2" s="1243" t="s">
        <v>2351</v>
      </c>
      <c r="C2" s="1243"/>
      <c r="D2" s="1243"/>
      <c r="E2" s="1243"/>
      <c r="F2" s="1243"/>
      <c r="G2" s="1243"/>
      <c r="H2" s="1193"/>
    </row>
    <row r="3" spans="2:10" ht="16.8">
      <c r="B3" s="1244"/>
      <c r="C3" s="1244"/>
      <c r="D3" s="1244"/>
      <c r="E3" s="1244"/>
      <c r="F3" s="1244"/>
      <c r="G3" s="1244"/>
      <c r="H3" s="1244"/>
    </row>
    <row r="4" spans="2:10" s="1245" customFormat="1" ht="16.8">
      <c r="B4" s="1542" t="s">
        <v>2350</v>
      </c>
      <c r="C4" s="1544" t="s">
        <v>2349</v>
      </c>
      <c r="D4" s="1546" t="s">
        <v>2348</v>
      </c>
      <c r="E4" s="1546"/>
      <c r="F4" s="1546"/>
      <c r="G4" s="1546"/>
      <c r="H4" s="1544" t="s">
        <v>2347</v>
      </c>
      <c r="J4" s="1228"/>
    </row>
    <row r="5" spans="2:10" s="1245" customFormat="1" ht="22.8">
      <c r="B5" s="1543"/>
      <c r="C5" s="1545"/>
      <c r="D5" s="1258" t="s">
        <v>2333</v>
      </c>
      <c r="E5" s="1258" t="s">
        <v>2346</v>
      </c>
      <c r="F5" s="1258" t="s">
        <v>2345</v>
      </c>
      <c r="G5" s="1258" t="s">
        <v>2344</v>
      </c>
      <c r="H5" s="1545"/>
      <c r="J5" s="1228"/>
    </row>
    <row r="6" spans="2:10" s="1246" customFormat="1" ht="16.8">
      <c r="B6" s="1247" t="s">
        <v>2330</v>
      </c>
      <c r="C6" s="1248" t="s">
        <v>2333</v>
      </c>
      <c r="D6" s="1249"/>
      <c r="E6" s="1249"/>
      <c r="F6" s="1250" t="s">
        <v>2315</v>
      </c>
      <c r="G6" s="1249"/>
      <c r="H6" s="1249" t="s">
        <v>2339</v>
      </c>
      <c r="J6" s="1228"/>
    </row>
    <row r="7" spans="2:10" s="1246" customFormat="1" ht="16.8">
      <c r="B7" s="1247" t="s">
        <v>2329</v>
      </c>
      <c r="C7" s="1248" t="s">
        <v>2333</v>
      </c>
      <c r="D7" s="1249"/>
      <c r="E7" s="1249"/>
      <c r="F7" s="1250" t="s">
        <v>2315</v>
      </c>
      <c r="G7" s="1249"/>
      <c r="H7" s="1249" t="s">
        <v>2291</v>
      </c>
      <c r="J7" s="1228"/>
    </row>
    <row r="8" spans="2:10" s="1246" customFormat="1" ht="16.8">
      <c r="B8" s="1248" t="s">
        <v>2328</v>
      </c>
      <c r="C8" s="1248" t="s">
        <v>2333</v>
      </c>
      <c r="D8" s="1249"/>
      <c r="E8" s="1249"/>
      <c r="F8" s="1250" t="s">
        <v>2315</v>
      </c>
      <c r="G8" s="1249"/>
      <c r="H8" s="1249" t="s">
        <v>2343</v>
      </c>
      <c r="J8" s="1228"/>
    </row>
    <row r="9" spans="2:10" s="1246" customFormat="1" ht="22.8">
      <c r="B9" s="1248" t="s">
        <v>2327</v>
      </c>
      <c r="C9" s="1248" t="s">
        <v>2333</v>
      </c>
      <c r="D9" s="1249"/>
      <c r="E9" s="1249"/>
      <c r="F9" s="1250" t="s">
        <v>2315</v>
      </c>
      <c r="G9" s="1249"/>
      <c r="H9" s="1249" t="s">
        <v>2342</v>
      </c>
    </row>
    <row r="10" spans="2:10" s="1246" customFormat="1" ht="22.8">
      <c r="B10" s="1248" t="s">
        <v>2326</v>
      </c>
      <c r="C10" s="1248" t="s">
        <v>2333</v>
      </c>
      <c r="D10" s="1249"/>
      <c r="E10" s="1249"/>
      <c r="F10" s="1250" t="s">
        <v>2315</v>
      </c>
      <c r="G10" s="1249"/>
      <c r="H10" s="1249" t="s">
        <v>2342</v>
      </c>
    </row>
    <row r="11" spans="2:10" s="1246" customFormat="1" ht="13.2">
      <c r="B11" s="1247" t="s">
        <v>2325</v>
      </c>
      <c r="C11" s="1248" t="s">
        <v>2333</v>
      </c>
      <c r="D11" s="1249"/>
      <c r="E11" s="1249"/>
      <c r="F11" s="1250" t="s">
        <v>2315</v>
      </c>
      <c r="G11" s="1249"/>
      <c r="H11" s="1249" t="s">
        <v>2341</v>
      </c>
    </row>
    <row r="12" spans="2:10" s="1246" customFormat="1" ht="13.2">
      <c r="B12" s="1247" t="s">
        <v>2324</v>
      </c>
      <c r="C12" s="1248" t="s">
        <v>2333</v>
      </c>
      <c r="D12" s="1249"/>
      <c r="E12" s="1249"/>
      <c r="F12" s="1250" t="s">
        <v>2315</v>
      </c>
      <c r="G12" s="1249"/>
      <c r="H12" s="1251" t="s">
        <v>2340</v>
      </c>
    </row>
    <row r="13" spans="2:10" s="1246" customFormat="1" ht="13.2">
      <c r="B13" s="1247" t="s">
        <v>2323</v>
      </c>
      <c r="C13" s="1248" t="s">
        <v>2333</v>
      </c>
      <c r="D13" s="1249"/>
      <c r="E13" s="1249"/>
      <c r="F13" s="1250" t="s">
        <v>2315</v>
      </c>
      <c r="G13" s="1249"/>
      <c r="H13" s="1249" t="s">
        <v>2339</v>
      </c>
    </row>
    <row r="14" spans="2:10" s="1246" customFormat="1" ht="13.2">
      <c r="B14" s="1247" t="s">
        <v>2322</v>
      </c>
      <c r="C14" s="1248" t="s">
        <v>2333</v>
      </c>
      <c r="D14" s="1249"/>
      <c r="E14" s="1249"/>
      <c r="F14" s="1250" t="s">
        <v>2315</v>
      </c>
      <c r="G14" s="1249"/>
      <c r="H14" s="1249" t="s">
        <v>2303</v>
      </c>
    </row>
    <row r="15" spans="2:10" s="1246" customFormat="1" ht="13.2">
      <c r="B15" s="1247" t="s">
        <v>2321</v>
      </c>
      <c r="C15" s="1248" t="s">
        <v>2333</v>
      </c>
      <c r="D15" s="1249"/>
      <c r="E15" s="1249"/>
      <c r="F15" s="1250" t="s">
        <v>2315</v>
      </c>
      <c r="G15" s="1249"/>
      <c r="H15" s="1249" t="s">
        <v>2338</v>
      </c>
    </row>
    <row r="16" spans="2:10" s="1246" customFormat="1" ht="13.2">
      <c r="B16" s="1247" t="s">
        <v>2320</v>
      </c>
      <c r="C16" s="1248" t="s">
        <v>2333</v>
      </c>
      <c r="D16" s="1249"/>
      <c r="E16" s="1249"/>
      <c r="F16" s="1250" t="s">
        <v>2315</v>
      </c>
      <c r="G16" s="1249"/>
      <c r="H16" s="1249" t="s">
        <v>2337</v>
      </c>
    </row>
    <row r="17" spans="2:8" s="1246" customFormat="1" ht="13.2">
      <c r="B17" s="1247" t="s">
        <v>2319</v>
      </c>
      <c r="C17" s="1248" t="s">
        <v>2333</v>
      </c>
      <c r="D17" s="1249"/>
      <c r="E17" s="1249"/>
      <c r="F17" s="1250" t="s">
        <v>2315</v>
      </c>
      <c r="G17" s="1249"/>
      <c r="H17" s="1252" t="s">
        <v>2336</v>
      </c>
    </row>
    <row r="18" spans="2:8" s="1246" customFormat="1" ht="22.8">
      <c r="B18" s="1248" t="s">
        <v>2318</v>
      </c>
      <c r="C18" s="1248" t="s">
        <v>2333</v>
      </c>
      <c r="D18" s="1249"/>
      <c r="E18" s="1249"/>
      <c r="F18" s="1250" t="s">
        <v>2315</v>
      </c>
      <c r="G18" s="1249"/>
      <c r="H18" s="1249" t="s">
        <v>2335</v>
      </c>
    </row>
    <row r="19" spans="2:8" s="1246" customFormat="1" ht="13.2">
      <c r="B19" s="1248" t="s">
        <v>2282</v>
      </c>
      <c r="C19" s="1248" t="s">
        <v>2333</v>
      </c>
      <c r="D19" s="1249"/>
      <c r="E19" s="1249"/>
      <c r="F19" s="1250" t="s">
        <v>2315</v>
      </c>
      <c r="G19" s="1249"/>
      <c r="H19" s="1249" t="s">
        <v>2303</v>
      </c>
    </row>
    <row r="20" spans="2:8" s="1246" customFormat="1" ht="13.2">
      <c r="B20" s="1248" t="s">
        <v>2317</v>
      </c>
      <c r="C20" s="1248" t="s">
        <v>2333</v>
      </c>
      <c r="D20" s="1249"/>
      <c r="E20" s="1249"/>
      <c r="F20" s="1250" t="s">
        <v>2315</v>
      </c>
      <c r="G20" s="1249"/>
      <c r="H20" s="1252" t="s">
        <v>2334</v>
      </c>
    </row>
    <row r="21" spans="2:8" s="1246" customFormat="1" ht="22.8">
      <c r="B21" s="1253" t="s">
        <v>2316</v>
      </c>
      <c r="C21" s="1253" t="s">
        <v>2333</v>
      </c>
      <c r="D21" s="1254"/>
      <c r="E21" s="1254"/>
      <c r="F21" s="1255" t="s">
        <v>2315</v>
      </c>
      <c r="G21" s="1254"/>
      <c r="H21" s="1256" t="s">
        <v>2332</v>
      </c>
    </row>
    <row r="22" spans="2:8" s="1257" customFormat="1" ht="11.4">
      <c r="B22" s="1547" t="s">
        <v>2331</v>
      </c>
      <c r="C22" s="1547"/>
      <c r="D22" s="1547"/>
      <c r="E22" s="1547"/>
      <c r="F22" s="1547"/>
      <c r="G22" s="1547"/>
      <c r="H22" s="1547"/>
    </row>
    <row r="23" spans="2:8" ht="16.8"/>
    <row r="24" spans="2:8" ht="16.8"/>
    <row r="25" spans="2:8" ht="16.8"/>
    <row r="26" spans="2:8" ht="16.8" hidden="1"/>
    <row r="27" spans="2:8" ht="16.8"/>
    <row r="28" spans="2:8" ht="16.8"/>
    <row r="29" spans="2:8" ht="16.8"/>
    <row r="30" spans="2:8" ht="16.8"/>
    <row r="31" spans="2:8" ht="16.8"/>
    <row r="32" spans="2:8"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5" customHeight="1"/>
    <row r="94" ht="15" customHeight="1"/>
    <row r="95" ht="15" customHeight="1"/>
    <row r="96" ht="15" customHeight="1"/>
    <row r="97" ht="15" customHeight="1"/>
    <row r="98" ht="15" customHeight="1"/>
    <row r="99" ht="0" hidden="1" customHeight="1"/>
    <row r="100" ht="0" hidden="1" customHeight="1"/>
    <row r="101" ht="0" hidden="1" customHeight="1"/>
    <row r="102" ht="0" hidden="1" customHeight="1"/>
    <row r="103" ht="0" hidden="1" customHeight="1"/>
    <row r="104" ht="0" hidden="1" customHeight="1"/>
    <row r="105" ht="0" hidden="1" customHeight="1"/>
    <row r="106" ht="0" hidden="1" customHeight="1"/>
    <row r="107" ht="0"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row r="148" ht="0" hidden="1" customHeight="1"/>
    <row r="149" ht="0" hidden="1" customHeight="1"/>
    <row r="150" ht="0" hidden="1" customHeight="1"/>
    <row r="151" ht="0" hidden="1" customHeight="1"/>
    <row r="152" ht="0" hidden="1" customHeight="1"/>
    <row r="153" ht="0" hidden="1" customHeight="1"/>
  </sheetData>
  <mergeCells count="5">
    <mergeCell ref="B4:B5"/>
    <mergeCell ref="C4:C5"/>
    <mergeCell ref="D4:G4"/>
    <mergeCell ref="H4:H5"/>
    <mergeCell ref="B22:H22"/>
  </mergeCells>
  <pageMargins left="0.7" right="0.7" top="0.75" bottom="0.75" header="0.3" footer="0.3"/>
  <pageSetup orientation="portrait" horizontalDpi="72" verticalDpi="7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I120"/>
  <sheetViews>
    <sheetView showGridLines="0" showRowColHeaders="0" topLeftCell="A16" zoomScaleNormal="100" workbookViewId="0"/>
  </sheetViews>
  <sheetFormatPr baseColWidth="10" defaultColWidth="9.109375" defaultRowHeight="13.2"/>
  <cols>
    <col min="2" max="2" width="4.6640625"/>
    <col min="3" max="3" width="32.5546875"/>
    <col min="4" max="4" width="6.88671875"/>
    <col min="5" max="5" width="77.6640625"/>
  </cols>
  <sheetData>
    <row r="1" spans="2:9" ht="15" customHeight="1">
      <c r="B1" s="51"/>
      <c r="C1" s="51"/>
      <c r="D1" s="51"/>
      <c r="E1" s="51"/>
      <c r="F1" s="51"/>
      <c r="G1" s="51"/>
      <c r="H1" s="51"/>
      <c r="I1" s="51"/>
    </row>
    <row r="2" spans="2:9" ht="18" customHeight="1" thickBot="1">
      <c r="B2" s="52"/>
      <c r="C2" s="1326" t="s">
        <v>1591</v>
      </c>
      <c r="D2" s="1326"/>
      <c r="E2" s="1326"/>
      <c r="F2" s="53"/>
      <c r="G2" s="53"/>
      <c r="H2" s="53"/>
      <c r="I2" s="53"/>
    </row>
    <row r="3" spans="2:9" ht="12.75" customHeight="1">
      <c r="B3" s="54"/>
      <c r="C3" s="604" t="s">
        <v>1153</v>
      </c>
      <c r="D3" s="605"/>
      <c r="E3" s="606" t="s">
        <v>0</v>
      </c>
      <c r="F3" s="606"/>
      <c r="G3" s="607"/>
      <c r="H3" s="607"/>
      <c r="I3" s="608"/>
    </row>
    <row r="4" spans="2:9" ht="15" customHeight="1">
      <c r="B4" s="54"/>
      <c r="C4" s="55"/>
      <c r="D4" s="55"/>
      <c r="E4" s="55"/>
      <c r="F4" s="1299" t="s">
        <v>1154</v>
      </c>
      <c r="G4" s="1299" t="s">
        <v>0</v>
      </c>
      <c r="H4" s="1299" t="s">
        <v>1155</v>
      </c>
      <c r="I4" s="1299" t="s">
        <v>0</v>
      </c>
    </row>
    <row r="5" spans="2:9" ht="15" customHeight="1">
      <c r="B5" s="54"/>
      <c r="C5" s="55"/>
      <c r="D5" s="55"/>
      <c r="E5" s="55"/>
      <c r="F5" s="56" t="s">
        <v>1156</v>
      </c>
      <c r="G5" s="56" t="s">
        <v>1157</v>
      </c>
      <c r="H5" s="56" t="s">
        <v>1156</v>
      </c>
      <c r="I5" s="56" t="s">
        <v>1157</v>
      </c>
    </row>
    <row r="6" spans="2:9" ht="15" customHeight="1" thickBot="1">
      <c r="B6" s="54"/>
      <c r="C6" s="609"/>
      <c r="D6" s="610">
        <v>1</v>
      </c>
      <c r="E6" s="611" t="s">
        <v>1158</v>
      </c>
      <c r="F6" s="612">
        <v>126198.113</v>
      </c>
      <c r="G6" s="612">
        <v>123181.83500000001</v>
      </c>
      <c r="H6" s="612">
        <v>10095.849</v>
      </c>
      <c r="I6" s="612">
        <v>9854.5470000000005</v>
      </c>
    </row>
    <row r="7" spans="2:9" ht="14.25" customHeight="1">
      <c r="B7" s="54"/>
      <c r="C7" s="613" t="s">
        <v>1159</v>
      </c>
      <c r="D7" s="614">
        <v>2</v>
      </c>
      <c r="E7" s="615" t="s">
        <v>1160</v>
      </c>
      <c r="F7" s="616">
        <v>58838.45</v>
      </c>
      <c r="G7" s="616">
        <v>60790.830999999998</v>
      </c>
      <c r="H7" s="616">
        <v>4707.076</v>
      </c>
      <c r="I7" s="616">
        <v>4863.2659999999996</v>
      </c>
    </row>
    <row r="8" spans="2:9" ht="14.25" customHeight="1">
      <c r="B8" s="54"/>
      <c r="C8" s="58" t="s">
        <v>1159</v>
      </c>
      <c r="D8" s="59">
        <v>3</v>
      </c>
      <c r="E8" s="45" t="s">
        <v>1161</v>
      </c>
      <c r="F8" s="60">
        <v>0</v>
      </c>
      <c r="G8" s="60">
        <v>0</v>
      </c>
      <c r="H8" s="60">
        <v>0</v>
      </c>
      <c r="I8" s="60">
        <v>0</v>
      </c>
    </row>
    <row r="9" spans="2:9" ht="14.25" customHeight="1">
      <c r="B9" s="54"/>
      <c r="C9" s="61" t="s">
        <v>1159</v>
      </c>
      <c r="D9" s="62">
        <v>4</v>
      </c>
      <c r="E9" s="43" t="s">
        <v>1162</v>
      </c>
      <c r="F9" s="63">
        <v>57238.616000000002</v>
      </c>
      <c r="G9" s="63">
        <v>51562.588000000003</v>
      </c>
      <c r="H9" s="63">
        <v>4579.0889999999999</v>
      </c>
      <c r="I9" s="63">
        <v>4125.0069999999996</v>
      </c>
    </row>
    <row r="10" spans="2:9" ht="21" customHeight="1">
      <c r="B10" s="54"/>
      <c r="C10" s="58" t="s">
        <v>1163</v>
      </c>
      <c r="D10" s="59">
        <v>5</v>
      </c>
      <c r="E10" s="45" t="s">
        <v>1164</v>
      </c>
      <c r="F10" s="60">
        <v>10121.047</v>
      </c>
      <c r="G10" s="60">
        <v>10828.415999999999</v>
      </c>
      <c r="H10" s="60">
        <v>809.68399999999997</v>
      </c>
      <c r="I10" s="60">
        <v>866.27300000000002</v>
      </c>
    </row>
    <row r="11" spans="2:9" ht="15" customHeight="1" thickBot="1">
      <c r="B11" s="54"/>
      <c r="C11" s="609" t="s">
        <v>1165</v>
      </c>
      <c r="D11" s="610">
        <v>6</v>
      </c>
      <c r="E11" s="611" t="s">
        <v>1166</v>
      </c>
      <c r="F11" s="612">
        <v>2866.8069999999998</v>
      </c>
      <c r="G11" s="612">
        <v>2760.6289999999999</v>
      </c>
      <c r="H11" s="612">
        <v>229.345</v>
      </c>
      <c r="I11" s="612">
        <v>220.85</v>
      </c>
    </row>
    <row r="12" spans="2:9" ht="14.25" customHeight="1">
      <c r="B12" s="54"/>
      <c r="C12" s="617" t="s">
        <v>1159</v>
      </c>
      <c r="D12" s="618">
        <v>7</v>
      </c>
      <c r="E12" s="619" t="s">
        <v>1167</v>
      </c>
      <c r="F12" s="620">
        <v>1853.36</v>
      </c>
      <c r="G12" s="620">
        <v>1936.1980000000001</v>
      </c>
      <c r="H12" s="620">
        <v>148.26900000000001</v>
      </c>
      <c r="I12" s="620">
        <v>154.89599999999999</v>
      </c>
    </row>
    <row r="13" spans="2:9" ht="14.25" customHeight="1">
      <c r="B13" s="54"/>
      <c r="C13" s="61" t="s">
        <v>1159</v>
      </c>
      <c r="D13" s="62">
        <v>8</v>
      </c>
      <c r="E13" s="43" t="s">
        <v>1168</v>
      </c>
      <c r="F13" s="63">
        <v>0</v>
      </c>
      <c r="G13" s="63">
        <v>0</v>
      </c>
      <c r="H13" s="63">
        <v>0</v>
      </c>
      <c r="I13" s="63">
        <v>0</v>
      </c>
    </row>
    <row r="14" spans="2:9" ht="14.25" customHeight="1">
      <c r="B14" s="54"/>
      <c r="C14" s="58"/>
      <c r="D14" s="59">
        <v>9</v>
      </c>
      <c r="E14" s="45" t="s">
        <v>1160</v>
      </c>
      <c r="F14" s="60">
        <v>0</v>
      </c>
      <c r="G14" s="60">
        <v>0</v>
      </c>
      <c r="H14" s="60">
        <v>0</v>
      </c>
      <c r="I14" s="60">
        <v>0</v>
      </c>
    </row>
    <row r="15" spans="2:9" ht="14.25" customHeight="1">
      <c r="B15" s="54"/>
      <c r="C15" s="61"/>
      <c r="D15" s="62">
        <v>10</v>
      </c>
      <c r="E15" s="43" t="s">
        <v>1169</v>
      </c>
      <c r="F15" s="63">
        <v>0</v>
      </c>
      <c r="G15" s="63">
        <v>0</v>
      </c>
      <c r="H15" s="63">
        <v>0</v>
      </c>
      <c r="I15" s="63">
        <v>0</v>
      </c>
    </row>
    <row r="16" spans="2:9" ht="14.25" customHeight="1">
      <c r="B16" s="54"/>
      <c r="C16" s="58"/>
      <c r="D16" s="59">
        <v>11</v>
      </c>
      <c r="E16" s="45" t="s">
        <v>1170</v>
      </c>
      <c r="F16" s="60">
        <v>229.761</v>
      </c>
      <c r="G16" s="60">
        <v>156.06200000000001</v>
      </c>
      <c r="H16" s="60">
        <v>18.381</v>
      </c>
      <c r="I16" s="60">
        <v>12.484999999999999</v>
      </c>
    </row>
    <row r="17" spans="2:9" ht="21" customHeight="1">
      <c r="B17" s="54"/>
      <c r="C17" s="61" t="s">
        <v>1159</v>
      </c>
      <c r="D17" s="62">
        <v>12</v>
      </c>
      <c r="E17" s="43" t="s">
        <v>1171</v>
      </c>
      <c r="F17" s="63">
        <v>1.157</v>
      </c>
      <c r="G17" s="63">
        <v>0.24299999999999999</v>
      </c>
      <c r="H17" s="63">
        <v>9.2999999999999999E-2</v>
      </c>
      <c r="I17" s="63">
        <v>1.9E-2</v>
      </c>
    </row>
    <row r="18" spans="2:9" ht="14.25" customHeight="1">
      <c r="B18" s="54"/>
      <c r="C18" s="58" t="s">
        <v>1159</v>
      </c>
      <c r="D18" s="59">
        <v>13</v>
      </c>
      <c r="E18" s="45" t="s">
        <v>1172</v>
      </c>
      <c r="F18" s="60">
        <v>782.529</v>
      </c>
      <c r="G18" s="60">
        <v>668.125</v>
      </c>
      <c r="H18" s="60">
        <v>62.601999999999997</v>
      </c>
      <c r="I18" s="60">
        <v>53.45</v>
      </c>
    </row>
    <row r="19" spans="2:9" ht="15" customHeight="1" thickBot="1">
      <c r="B19" s="54"/>
      <c r="C19" s="609" t="s">
        <v>1173</v>
      </c>
      <c r="D19" s="610">
        <v>14</v>
      </c>
      <c r="E19" s="611" t="s">
        <v>1174</v>
      </c>
      <c r="F19" s="612">
        <v>0</v>
      </c>
      <c r="G19" s="612">
        <v>0</v>
      </c>
      <c r="H19" s="612">
        <v>0</v>
      </c>
      <c r="I19" s="612">
        <v>0</v>
      </c>
    </row>
    <row r="20" spans="2:9" ht="15" customHeight="1" thickBot="1">
      <c r="B20" s="54"/>
      <c r="C20" s="621" t="s">
        <v>1175</v>
      </c>
      <c r="D20" s="622">
        <v>15</v>
      </c>
      <c r="E20" s="623" t="s">
        <v>1176</v>
      </c>
      <c r="F20" s="624">
        <v>687.13300000000004</v>
      </c>
      <c r="G20" s="624">
        <v>699.69299999999998</v>
      </c>
      <c r="H20" s="624">
        <v>54.970999999999997</v>
      </c>
      <c r="I20" s="624">
        <v>55.975000000000001</v>
      </c>
    </row>
    <row r="21" spans="2:9" ht="14.25" customHeight="1">
      <c r="B21" s="54"/>
      <c r="C21" s="617"/>
      <c r="D21" s="618">
        <v>16</v>
      </c>
      <c r="E21" s="619" t="s">
        <v>1177</v>
      </c>
      <c r="F21" s="620">
        <v>4.2039999999999997</v>
      </c>
      <c r="G21" s="620">
        <v>0</v>
      </c>
      <c r="H21" s="620">
        <v>0.33600000000000002</v>
      </c>
      <c r="I21" s="620">
        <v>0</v>
      </c>
    </row>
    <row r="22" spans="2:9" ht="14.25" customHeight="1">
      <c r="B22" s="54"/>
      <c r="C22" s="61"/>
      <c r="D22" s="62">
        <v>17</v>
      </c>
      <c r="E22" s="43" t="s">
        <v>1178</v>
      </c>
      <c r="F22" s="63">
        <v>146.43</v>
      </c>
      <c r="G22" s="63">
        <v>0</v>
      </c>
      <c r="H22" s="63">
        <v>11.714</v>
      </c>
      <c r="I22" s="63">
        <v>0</v>
      </c>
    </row>
    <row r="23" spans="2:9" ht="14.25" customHeight="1">
      <c r="B23" s="54"/>
      <c r="C23" s="58"/>
      <c r="D23" s="59">
        <v>18</v>
      </c>
      <c r="E23" s="45" t="s">
        <v>59</v>
      </c>
      <c r="F23" s="60">
        <v>0</v>
      </c>
      <c r="G23" s="60">
        <v>0.61499999999999999</v>
      </c>
      <c r="H23" s="60">
        <v>0</v>
      </c>
      <c r="I23" s="60">
        <v>4.9000000000000002E-2</v>
      </c>
    </row>
    <row r="24" spans="2:9" ht="14.25" customHeight="1">
      <c r="B24" s="54"/>
      <c r="C24" s="61"/>
      <c r="D24" s="62">
        <v>19</v>
      </c>
      <c r="E24" s="43" t="s">
        <v>1179</v>
      </c>
      <c r="F24" s="63">
        <v>0</v>
      </c>
      <c r="G24" s="63">
        <v>22.530999999999999</v>
      </c>
      <c r="H24" s="63"/>
      <c r="I24" s="63">
        <v>1.802</v>
      </c>
    </row>
    <row r="25" spans="2:9" ht="14.25" customHeight="1">
      <c r="B25" s="54"/>
      <c r="C25" s="58"/>
      <c r="D25" s="59">
        <v>20</v>
      </c>
      <c r="E25" s="45" t="s">
        <v>1180</v>
      </c>
      <c r="F25" s="60">
        <v>39.503</v>
      </c>
      <c r="G25" s="60">
        <v>0</v>
      </c>
      <c r="H25" s="60">
        <v>3.16</v>
      </c>
      <c r="I25" s="60">
        <v>0</v>
      </c>
    </row>
    <row r="26" spans="2:9" ht="14.25" customHeight="1">
      <c r="B26" s="54"/>
      <c r="C26" s="61"/>
      <c r="D26" s="62">
        <v>21</v>
      </c>
      <c r="E26" s="43" t="s">
        <v>1181</v>
      </c>
      <c r="F26" s="63">
        <v>436.02600000000001</v>
      </c>
      <c r="G26" s="63">
        <v>613.46400000000006</v>
      </c>
      <c r="H26" s="63">
        <v>34.881999999999998</v>
      </c>
      <c r="I26" s="63">
        <v>49.076999999999998</v>
      </c>
    </row>
    <row r="27" spans="2:9" ht="14.25" customHeight="1">
      <c r="B27" s="54"/>
      <c r="C27" s="58"/>
      <c r="D27" s="59">
        <v>22</v>
      </c>
      <c r="E27" s="45" t="s">
        <v>1182</v>
      </c>
      <c r="F27" s="60">
        <v>60.969000000000001</v>
      </c>
      <c r="G27" s="60">
        <v>63.082999999999998</v>
      </c>
      <c r="H27" s="60">
        <v>4.8780000000000001</v>
      </c>
      <c r="I27" s="60">
        <v>5.0469999999999997</v>
      </c>
    </row>
    <row r="28" spans="2:9" ht="15" customHeight="1" thickBot="1">
      <c r="B28" s="54"/>
      <c r="C28" s="609" t="s">
        <v>1173</v>
      </c>
      <c r="D28" s="610">
        <v>23</v>
      </c>
      <c r="E28" s="611" t="s">
        <v>1183</v>
      </c>
      <c r="F28" s="612">
        <v>2223.6439999999998</v>
      </c>
      <c r="G28" s="612">
        <v>2267.4290000000001</v>
      </c>
      <c r="H28" s="612">
        <v>177.892</v>
      </c>
      <c r="I28" s="612">
        <v>181.39400000000001</v>
      </c>
    </row>
    <row r="29" spans="2:9" ht="14.25" customHeight="1">
      <c r="B29" s="54"/>
      <c r="C29" s="617"/>
      <c r="D29" s="618">
        <v>24</v>
      </c>
      <c r="E29" s="619" t="s">
        <v>1160</v>
      </c>
      <c r="F29" s="620">
        <v>1232.1279999999999</v>
      </c>
      <c r="G29" s="620">
        <v>1158.2380000000001</v>
      </c>
      <c r="H29" s="620">
        <v>98.57</v>
      </c>
      <c r="I29" s="620">
        <v>92.659000000000006</v>
      </c>
    </row>
    <row r="30" spans="2:9" ht="14.25" customHeight="1">
      <c r="B30" s="54"/>
      <c r="C30" s="61"/>
      <c r="D30" s="62">
        <v>25</v>
      </c>
      <c r="E30" s="43" t="s">
        <v>1184</v>
      </c>
      <c r="F30" s="63">
        <v>991.51700000000005</v>
      </c>
      <c r="G30" s="63">
        <v>1109.191</v>
      </c>
      <c r="H30" s="63">
        <v>79.320999999999998</v>
      </c>
      <c r="I30" s="63">
        <v>88.734999999999999</v>
      </c>
    </row>
    <row r="31" spans="2:9" ht="15" customHeight="1" thickBot="1">
      <c r="B31" s="54"/>
      <c r="C31" s="609" t="s">
        <v>1173</v>
      </c>
      <c r="D31" s="610">
        <v>26</v>
      </c>
      <c r="E31" s="611" t="s">
        <v>1185</v>
      </c>
      <c r="F31" s="612">
        <v>0</v>
      </c>
      <c r="G31" s="612">
        <v>0</v>
      </c>
      <c r="H31" s="612">
        <v>0</v>
      </c>
      <c r="I31" s="612">
        <v>0</v>
      </c>
    </row>
    <row r="32" spans="2:9" ht="15" customHeight="1" thickBot="1">
      <c r="B32" s="54"/>
      <c r="C32" s="621" t="s">
        <v>1186</v>
      </c>
      <c r="D32" s="622">
        <v>27</v>
      </c>
      <c r="E32" s="623" t="s">
        <v>1187</v>
      </c>
      <c r="F32" s="624">
        <v>13400.056</v>
      </c>
      <c r="G32" s="624">
        <v>13250.028</v>
      </c>
      <c r="H32" s="624">
        <v>1072.0039999999999</v>
      </c>
      <c r="I32" s="624">
        <v>1060.002</v>
      </c>
    </row>
    <row r="33" spans="2:9" ht="14.25" customHeight="1">
      <c r="B33" s="54"/>
      <c r="C33" s="617"/>
      <c r="D33" s="618">
        <v>28</v>
      </c>
      <c r="E33" s="619" t="s">
        <v>1188</v>
      </c>
      <c r="F33" s="620">
        <v>0</v>
      </c>
      <c r="G33" s="620">
        <v>0</v>
      </c>
      <c r="H33" s="620">
        <v>0</v>
      </c>
      <c r="I33" s="620">
        <v>0</v>
      </c>
    </row>
    <row r="34" spans="2:9" ht="14.25" customHeight="1">
      <c r="B34" s="54"/>
      <c r="C34" s="61"/>
      <c r="D34" s="62">
        <v>29</v>
      </c>
      <c r="E34" s="43" t="s">
        <v>1160</v>
      </c>
      <c r="F34" s="63">
        <v>13400.056</v>
      </c>
      <c r="G34" s="63">
        <v>13250.028</v>
      </c>
      <c r="H34" s="63">
        <v>1072.0039999999999</v>
      </c>
      <c r="I34" s="63">
        <v>1060.002</v>
      </c>
    </row>
    <row r="35" spans="2:9" ht="14.25" customHeight="1">
      <c r="B35" s="54"/>
      <c r="C35" s="58"/>
      <c r="D35" s="59">
        <v>30</v>
      </c>
      <c r="E35" s="45" t="s">
        <v>1189</v>
      </c>
      <c r="F35" s="60">
        <v>0</v>
      </c>
      <c r="G35" s="60">
        <v>0</v>
      </c>
      <c r="H35" s="60">
        <v>0</v>
      </c>
      <c r="I35" s="60">
        <v>0</v>
      </c>
    </row>
    <row r="36" spans="2:9" ht="15" customHeight="1" thickBot="1">
      <c r="B36" s="54"/>
      <c r="C36" s="625" t="s">
        <v>1190</v>
      </c>
      <c r="D36" s="610">
        <v>31</v>
      </c>
      <c r="E36" s="611" t="s">
        <v>60</v>
      </c>
      <c r="F36" s="612">
        <v>2504.0590000000002</v>
      </c>
      <c r="G36" s="612">
        <v>1913.213</v>
      </c>
      <c r="H36" s="612">
        <v>200.32499999999999</v>
      </c>
      <c r="I36" s="612">
        <v>153.05699999999999</v>
      </c>
    </row>
    <row r="37" spans="2:9" ht="15" customHeight="1" thickBot="1">
      <c r="B37" s="54"/>
      <c r="C37" s="621" t="s">
        <v>1191</v>
      </c>
      <c r="D37" s="622">
        <v>32</v>
      </c>
      <c r="E37" s="623" t="s">
        <v>1192</v>
      </c>
      <c r="F37" s="624">
        <v>0</v>
      </c>
      <c r="G37" s="624">
        <v>0</v>
      </c>
      <c r="H37" s="624">
        <v>0</v>
      </c>
      <c r="I37" s="624">
        <v>0</v>
      </c>
    </row>
    <row r="38" spans="2:9" ht="15" customHeight="1" thickBot="1">
      <c r="B38" s="54"/>
      <c r="C38" s="626"/>
      <c r="D38" s="627">
        <v>33</v>
      </c>
      <c r="E38" s="628" t="s">
        <v>1193</v>
      </c>
      <c r="F38" s="629">
        <v>147879.81299999999</v>
      </c>
      <c r="G38" s="629">
        <v>144072.82699999999</v>
      </c>
      <c r="H38" s="629">
        <v>11830.385</v>
      </c>
      <c r="I38" s="629">
        <v>11525.825999999999</v>
      </c>
    </row>
    <row r="39" spans="2:9" ht="26.1" customHeight="1"/>
    <row r="40" spans="2:9" ht="14.25" customHeight="1"/>
    <row r="41" spans="2:9" ht="14.25" customHeight="1"/>
    <row r="42" spans="2:9" ht="18" customHeight="1"/>
    <row r="43" spans="2:9" ht="12.75" customHeight="1"/>
    <row r="44" spans="2:9" ht="14.25" customHeight="1"/>
    <row r="45" spans="2:9" ht="14.25" customHeight="1"/>
    <row r="46" spans="2:9" ht="15" customHeight="1"/>
    <row r="47" spans="2:9" ht="14.25" customHeight="1"/>
    <row r="48" spans="2:9" ht="14.25" customHeight="1"/>
    <row r="49" ht="14.25" customHeight="1"/>
    <row r="50" ht="14.25" customHeight="1"/>
    <row r="51" ht="15" customHeight="1"/>
    <row r="52" ht="14.25" customHeight="1"/>
    <row r="53" ht="14.25" customHeight="1"/>
    <row r="54" ht="14.25" customHeight="1"/>
    <row r="55" ht="14.25" customHeight="1"/>
    <row r="56" ht="14.25" customHeight="1"/>
    <row r="57" ht="14.25" customHeight="1"/>
    <row r="58" ht="14.25" customHeight="1"/>
    <row r="59" ht="15" customHeight="1"/>
    <row r="60" ht="15" customHeight="1"/>
    <row r="61" ht="14.25" customHeight="1"/>
    <row r="62" ht="14.25" customHeight="1"/>
    <row r="63" ht="14.25" customHeight="1"/>
    <row r="64" ht="14.25" customHeight="1"/>
    <row r="65" ht="14.25" customHeight="1"/>
    <row r="66" ht="14.25" customHeight="1"/>
    <row r="67" ht="14.25" customHeight="1"/>
    <row r="68" ht="15" customHeight="1"/>
    <row r="69" ht="14.25" customHeight="1"/>
    <row r="70" ht="14.25" customHeight="1"/>
    <row r="71" ht="15" customHeight="1"/>
    <row r="72" ht="15" customHeight="1"/>
    <row r="73" ht="14.25" customHeight="1"/>
    <row r="74" ht="14.25" customHeight="1"/>
    <row r="75" ht="14.25" customHeight="1"/>
    <row r="76" ht="15" customHeight="1"/>
    <row r="77" ht="15" customHeight="1"/>
    <row r="78" ht="15" customHeight="1"/>
    <row r="79" ht="12.75" customHeight="1"/>
    <row r="80" ht="12.75" customHeight="1"/>
    <row r="81" ht="12.75" customHeight="1"/>
    <row r="82" ht="12.75" customHeight="1"/>
    <row r="83" ht="18" customHeight="1"/>
    <row r="84" ht="12.75" customHeight="1"/>
    <row r="85" ht="12.75" customHeight="1"/>
    <row r="86" ht="12.75" customHeight="1"/>
    <row r="87" ht="13.5" customHeight="1"/>
    <row r="88" ht="12.75" customHeight="1"/>
    <row r="89" ht="12.75" customHeight="1"/>
    <row r="90" ht="12.75" customHeight="1"/>
    <row r="91" ht="21" customHeight="1"/>
    <row r="92" ht="13.5" customHeight="1"/>
    <row r="93" ht="12.75" customHeight="1"/>
    <row r="94" ht="12.75" customHeight="1"/>
    <row r="95" ht="12.75" customHeight="1"/>
    <row r="96" ht="12.75" customHeight="1"/>
    <row r="97" ht="12.75" customHeight="1"/>
    <row r="98" ht="21" customHeight="1"/>
    <row r="99" ht="12.75" customHeight="1"/>
    <row r="100" ht="13.5" customHeight="1"/>
    <row r="101" ht="13.5" customHeight="1"/>
    <row r="102" ht="12.75" customHeight="1"/>
    <row r="103" ht="12.75" customHeight="1"/>
    <row r="104" ht="12.75" customHeight="1"/>
    <row r="105" ht="12.75" customHeight="1"/>
    <row r="106" ht="12.75" customHeight="1"/>
    <row r="107" ht="12.75" customHeight="1"/>
    <row r="108" ht="12.75" customHeight="1"/>
    <row r="109" ht="13.5" customHeight="1"/>
    <row r="110" ht="12.75" customHeight="1"/>
    <row r="111" ht="12.75" customHeight="1"/>
    <row r="112" ht="13.5" customHeight="1"/>
    <row r="113" ht="13.5" customHeight="1"/>
    <row r="114" ht="12.75" customHeight="1"/>
    <row r="115" ht="12.75" customHeight="1"/>
    <row r="116" ht="12.75" customHeight="1"/>
    <row r="117" ht="13.5" customHeight="1"/>
    <row r="118" ht="13.5" customHeight="1"/>
    <row r="119" ht="13.5" customHeight="1"/>
    <row r="120" ht="12.75" customHeight="1"/>
  </sheetData>
  <mergeCells count="3">
    <mergeCell ref="C2:E2"/>
    <mergeCell ref="F4:G4"/>
    <mergeCell ref="H4:I4"/>
  </mergeCells>
  <printOptions horizont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3:C12"/>
  <sheetViews>
    <sheetView showGridLines="0" showRowColHeaders="0" workbookViewId="0"/>
  </sheetViews>
  <sheetFormatPr baseColWidth="10" defaultColWidth="11.44140625" defaultRowHeight="16.8"/>
  <cols>
    <col min="1" max="1" width="9.109375" style="708" customWidth="1"/>
    <col min="2" max="2" width="26.88671875" style="708" customWidth="1"/>
    <col min="3" max="3" width="13.109375" style="708" customWidth="1"/>
    <col min="4" max="16384" width="11.44140625" style="708"/>
  </cols>
  <sheetData>
    <row r="3" spans="2:3" ht="18" thickBot="1">
      <c r="B3" s="1298" t="s">
        <v>1550</v>
      </c>
      <c r="C3" s="1298" t="s">
        <v>0</v>
      </c>
    </row>
    <row r="4" spans="2:3" ht="12" customHeight="1">
      <c r="B4" s="702" t="s">
        <v>473</v>
      </c>
      <c r="C4" s="741"/>
    </row>
    <row r="5" spans="2:3" ht="21" customHeight="1">
      <c r="B5" s="742"/>
      <c r="C5" s="748" t="s">
        <v>1549</v>
      </c>
    </row>
    <row r="6" spans="2:3" ht="15" customHeight="1">
      <c r="B6" s="743" t="s">
        <v>1543</v>
      </c>
      <c r="C6" s="720">
        <v>22637.434000000001</v>
      </c>
    </row>
    <row r="7" spans="2:3" ht="15" customHeight="1">
      <c r="B7" s="744" t="s">
        <v>1548</v>
      </c>
      <c r="C7" s="721">
        <v>384686.84499999997</v>
      </c>
    </row>
    <row r="8" spans="2:3" ht="15" customHeight="1">
      <c r="B8" s="745" t="s">
        <v>1547</v>
      </c>
      <c r="C8" s="722">
        <v>-5892.2489999999998</v>
      </c>
    </row>
    <row r="9" spans="2:3" ht="15" customHeight="1">
      <c r="B9" s="744" t="s">
        <v>1592</v>
      </c>
      <c r="C9" s="721">
        <v>24864.016</v>
      </c>
    </row>
    <row r="10" spans="2:3" ht="15" customHeight="1">
      <c r="B10" s="743" t="s">
        <v>1546</v>
      </c>
      <c r="C10" s="720">
        <v>403658.61199999996</v>
      </c>
    </row>
    <row r="11" spans="2:3" ht="15" customHeight="1" thickBot="1">
      <c r="B11" s="746" t="s">
        <v>1545</v>
      </c>
      <c r="C11" s="747">
        <v>5.6080641728015461E-2</v>
      </c>
    </row>
    <row r="12" spans="2:3">
      <c r="B12" s="1327" t="s">
        <v>1544</v>
      </c>
      <c r="C12" s="1327" t="s">
        <v>0</v>
      </c>
    </row>
  </sheetData>
  <mergeCells count="2">
    <mergeCell ref="B3:C3"/>
    <mergeCell ref="B12:C12"/>
  </mergeCells>
  <pageMargins left="0.7" right="0.7" top="0.75" bottom="0.75" header="0.3" footer="0.3"/>
  <pageSetup orientation="portrait" horizontalDpi="72" verticalDpi="72"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C12"/>
  <sheetViews>
    <sheetView showGridLines="0" showRowColHeaders="0" workbookViewId="0"/>
  </sheetViews>
  <sheetFormatPr baseColWidth="10" defaultColWidth="11.44140625" defaultRowHeight="24.75" customHeight="1"/>
  <cols>
    <col min="1" max="1" width="9.109375" style="708" customWidth="1"/>
    <col min="2" max="2" width="41.33203125" style="708" customWidth="1"/>
    <col min="3" max="3" width="10.5546875" style="708" customWidth="1"/>
    <col min="4" max="16384" width="11.44140625" style="708"/>
  </cols>
  <sheetData>
    <row r="1" spans="2:3" ht="12.75" customHeight="1"/>
    <row r="2" spans="2:3" ht="12.75" customHeight="1"/>
    <row r="3" spans="2:3" ht="15" customHeight="1" thickBot="1">
      <c r="B3" s="1328" t="s">
        <v>1558</v>
      </c>
      <c r="C3" s="1328" t="s">
        <v>0</v>
      </c>
    </row>
    <row r="4" spans="2:3" ht="12.75" customHeight="1">
      <c r="B4" s="702" t="s">
        <v>473</v>
      </c>
      <c r="C4" s="749"/>
    </row>
    <row r="5" spans="2:3" ht="20.25" customHeight="1">
      <c r="B5" s="750"/>
      <c r="C5" s="754" t="s">
        <v>1593</v>
      </c>
    </row>
    <row r="6" spans="2:3" ht="12.75" customHeight="1">
      <c r="B6" s="745" t="s">
        <v>1557</v>
      </c>
      <c r="C6" s="722">
        <v>26044.635999999999</v>
      </c>
    </row>
    <row r="7" spans="2:3" ht="12.75" customHeight="1">
      <c r="B7" s="744" t="s">
        <v>1556</v>
      </c>
      <c r="C7" s="721">
        <v>1615.4970000000001</v>
      </c>
    </row>
    <row r="8" spans="2:3" ht="12.75" customHeight="1">
      <c r="B8" s="743" t="s">
        <v>1555</v>
      </c>
      <c r="C8" s="720">
        <f>+C6+C7</f>
        <v>27660.132999999998</v>
      </c>
    </row>
    <row r="9" spans="2:3" ht="12.75" customHeight="1">
      <c r="B9" s="744" t="s">
        <v>1554</v>
      </c>
      <c r="C9" s="721">
        <v>17657.565999999999</v>
      </c>
    </row>
    <row r="10" spans="2:3" ht="12.75" customHeight="1">
      <c r="B10" s="745" t="s">
        <v>1553</v>
      </c>
      <c r="C10" s="722">
        <v>1121.6020000000001</v>
      </c>
    </row>
    <row r="11" spans="2:3" ht="12.75" customHeight="1">
      <c r="B11" s="751" t="s">
        <v>1552</v>
      </c>
      <c r="C11" s="1261">
        <f>+C9+C10</f>
        <v>18779.167999999998</v>
      </c>
    </row>
    <row r="12" spans="2:3" ht="17.399999999999999" thickBot="1">
      <c r="B12" s="752" t="s">
        <v>1551</v>
      </c>
      <c r="C12" s="753">
        <f>+C8/C11</f>
        <v>1.4729157862584754</v>
      </c>
    </row>
  </sheetData>
  <mergeCells count="1">
    <mergeCell ref="B3:C3"/>
  </mergeCells>
  <pageMargins left="0.7" right="0.7" top="0.75" bottom="0.75" header="0.3" footer="0.3"/>
  <pageSetup orientation="portrait" horizontalDpi="72" verticalDpi="72" r:id="rId1"/>
  <ignoredErrors>
    <ignoredError sqref="C12"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L16"/>
  <sheetViews>
    <sheetView showGridLines="0" showRowColHeaders="0" zoomScaleNormal="100" workbookViewId="0"/>
  </sheetViews>
  <sheetFormatPr baseColWidth="10" defaultColWidth="11.44140625" defaultRowHeight="16.8"/>
  <cols>
    <col min="1" max="1" width="9.109375" style="708" customWidth="1"/>
    <col min="2" max="2" width="27.109375" style="708" customWidth="1"/>
    <col min="3" max="3" width="9.33203125" style="708" bestFit="1" customWidth="1"/>
    <col min="4" max="4" width="9.6640625" style="708" bestFit="1" customWidth="1"/>
    <col min="5" max="5" width="10" style="708" bestFit="1" customWidth="1"/>
    <col min="6" max="6" width="9" style="708" bestFit="1" customWidth="1"/>
    <col min="7" max="7" width="8.88671875" style="708" bestFit="1" customWidth="1"/>
    <col min="8" max="8" width="9" style="708" bestFit="1" customWidth="1"/>
    <col min="9" max="9" width="10.33203125" style="708" customWidth="1"/>
    <col min="10" max="10" width="9" style="708" bestFit="1" customWidth="1"/>
    <col min="11" max="11" width="7.6640625" style="708" bestFit="1" customWidth="1"/>
    <col min="12" max="12" width="8.33203125" style="708" customWidth="1"/>
    <col min="13" max="16384" width="11.44140625" style="708"/>
  </cols>
  <sheetData>
    <row r="3" spans="2:12" ht="19.8" thickBot="1">
      <c r="B3" s="1298" t="s">
        <v>1604</v>
      </c>
      <c r="C3" s="1298"/>
      <c r="D3" s="1298"/>
      <c r="E3" s="1298"/>
      <c r="F3" s="1298"/>
      <c r="G3" s="1298"/>
      <c r="H3" s="1298"/>
      <c r="I3" s="1298"/>
      <c r="J3" s="1298"/>
      <c r="K3" s="1298"/>
      <c r="L3" s="1298"/>
    </row>
    <row r="4" spans="2:12" ht="17.25" customHeight="1">
      <c r="B4" s="756" t="s">
        <v>1153</v>
      </c>
      <c r="C4" s="711"/>
      <c r="D4" s="711"/>
      <c r="E4" s="711"/>
      <c r="F4" s="711"/>
      <c r="G4" s="711"/>
      <c r="H4" s="711"/>
      <c r="I4" s="711"/>
      <c r="J4" s="711"/>
      <c r="K4" s="711"/>
      <c r="L4" s="711"/>
    </row>
    <row r="5" spans="2:12" ht="26.25" customHeight="1">
      <c r="B5" s="703"/>
      <c r="C5" s="1330" t="s">
        <v>1595</v>
      </c>
      <c r="D5" s="1330" t="s">
        <v>0</v>
      </c>
      <c r="E5" s="1330" t="s">
        <v>0</v>
      </c>
      <c r="F5" s="1331" t="s">
        <v>515</v>
      </c>
      <c r="G5" s="1330" t="s">
        <v>0</v>
      </c>
      <c r="H5" s="1330" t="s">
        <v>0</v>
      </c>
      <c r="I5" s="1332" t="s">
        <v>1603</v>
      </c>
      <c r="J5" s="1331" t="s">
        <v>1687</v>
      </c>
      <c r="K5" s="1330" t="s">
        <v>0</v>
      </c>
      <c r="L5" s="1330" t="s">
        <v>0</v>
      </c>
    </row>
    <row r="6" spans="2:12" ht="15" customHeight="1">
      <c r="B6" s="757"/>
      <c r="C6" s="758" t="s">
        <v>1602</v>
      </c>
      <c r="D6" s="758" t="s">
        <v>1688</v>
      </c>
      <c r="E6" s="758" t="s">
        <v>490</v>
      </c>
      <c r="F6" s="758" t="s">
        <v>1602</v>
      </c>
      <c r="G6" s="758" t="s">
        <v>1688</v>
      </c>
      <c r="H6" s="758" t="s">
        <v>490</v>
      </c>
      <c r="I6" s="1332" t="s">
        <v>0</v>
      </c>
      <c r="J6" s="758" t="s">
        <v>1602</v>
      </c>
      <c r="K6" s="758" t="s">
        <v>1601</v>
      </c>
      <c r="L6" s="758" t="s">
        <v>1193</v>
      </c>
    </row>
    <row r="7" spans="2:12">
      <c r="B7" s="759" t="s">
        <v>1689</v>
      </c>
      <c r="C7" s="370">
        <v>201228.18520540971</v>
      </c>
      <c r="D7" s="370">
        <v>167800.06920002948</v>
      </c>
      <c r="E7" s="370">
        <v>369028.25440543919</v>
      </c>
      <c r="F7" s="370">
        <v>60790.830836193665</v>
      </c>
      <c r="G7" s="370">
        <v>47574.876117833825</v>
      </c>
      <c r="H7" s="370">
        <v>108365.7069540275</v>
      </c>
      <c r="I7" s="760">
        <v>0.29365151762870079</v>
      </c>
      <c r="J7" s="370">
        <v>4863.2664668954931</v>
      </c>
      <c r="K7" s="370">
        <v>3805.9900894267062</v>
      </c>
      <c r="L7" s="370">
        <v>8669.2565563221997</v>
      </c>
    </row>
    <row r="8" spans="2:12">
      <c r="B8" s="761" t="s">
        <v>1690</v>
      </c>
      <c r="C8" s="369">
        <v>4983.166920318532</v>
      </c>
      <c r="D8" s="369">
        <v>748.62067749999983</v>
      </c>
      <c r="E8" s="369">
        <v>5731.787597818532</v>
      </c>
      <c r="F8" s="369">
        <v>2341.5927908983008</v>
      </c>
      <c r="G8" s="369">
        <v>419.03576950166467</v>
      </c>
      <c r="H8" s="369">
        <v>2760.6285603999654</v>
      </c>
      <c r="I8" s="763">
        <v>0.48163483263940843</v>
      </c>
      <c r="J8" s="369">
        <v>187.32742327186406</v>
      </c>
      <c r="K8" s="369">
        <v>33.522861560133173</v>
      </c>
      <c r="L8" s="369">
        <v>220.85028483199724</v>
      </c>
    </row>
    <row r="9" spans="2:12">
      <c r="B9" s="759" t="s">
        <v>1691</v>
      </c>
      <c r="C9" s="370">
        <v>121.095788</v>
      </c>
      <c r="D9" s="370">
        <v>2578.4625580000002</v>
      </c>
      <c r="E9" s="370">
        <v>2699.5583460000003</v>
      </c>
      <c r="F9" s="370">
        <v>86.228599960000011</v>
      </c>
      <c r="G9" s="370">
        <v>613.46444896000003</v>
      </c>
      <c r="H9" s="370">
        <v>699.69304892000002</v>
      </c>
      <c r="I9" s="760">
        <v>0.25918797049034031</v>
      </c>
      <c r="J9" s="370">
        <v>6.8982879968000006</v>
      </c>
      <c r="K9" s="370">
        <v>49.077155916800002</v>
      </c>
      <c r="L9" s="370">
        <v>55.975443913600003</v>
      </c>
    </row>
    <row r="10" spans="2:12" ht="12.75" customHeight="1">
      <c r="B10" s="761" t="s">
        <v>1692</v>
      </c>
      <c r="C10" s="369">
        <v>0</v>
      </c>
      <c r="D10" s="369">
        <v>6717.3631589000006</v>
      </c>
      <c r="E10" s="369">
        <v>6717.3631589000006</v>
      </c>
      <c r="F10" s="369">
        <v>0</v>
      </c>
      <c r="G10" s="369">
        <v>16729.340930369999</v>
      </c>
      <c r="H10" s="369">
        <v>16729.340930369999</v>
      </c>
      <c r="I10" s="763">
        <v>2.4904624827682396</v>
      </c>
      <c r="J10" s="369">
        <v>0</v>
      </c>
      <c r="K10" s="369">
        <v>1338.3472744296</v>
      </c>
      <c r="L10" s="369">
        <v>1338.3472744296</v>
      </c>
    </row>
    <row r="11" spans="2:12" ht="15" customHeight="1">
      <c r="B11" s="764" t="s">
        <v>1600</v>
      </c>
      <c r="C11" s="766">
        <v>206332.44791372825</v>
      </c>
      <c r="D11" s="766">
        <v>177844.51559442948</v>
      </c>
      <c r="E11" s="766">
        <v>384176.9635081577</v>
      </c>
      <c r="F11" s="766">
        <v>63218.652227051964</v>
      </c>
      <c r="G11" s="766">
        <v>65336.717266665495</v>
      </c>
      <c r="H11" s="766">
        <v>128555.36949371747</v>
      </c>
      <c r="I11" s="765">
        <v>0.33462539846168499</v>
      </c>
      <c r="J11" s="766">
        <v>5057.4921781641569</v>
      </c>
      <c r="K11" s="766">
        <v>5226.9373813332395</v>
      </c>
      <c r="L11" s="766">
        <v>10284.429559497396</v>
      </c>
    </row>
    <row r="12" spans="2:12" ht="10.5" customHeight="1">
      <c r="B12" s="1306" t="s">
        <v>1693</v>
      </c>
      <c r="C12" s="1306" t="s">
        <v>0</v>
      </c>
      <c r="D12" s="1306" t="s">
        <v>0</v>
      </c>
      <c r="E12" s="1306" t="s">
        <v>0</v>
      </c>
      <c r="F12" s="1306" t="s">
        <v>0</v>
      </c>
      <c r="G12" s="1306" t="s">
        <v>0</v>
      </c>
      <c r="H12" s="1306" t="s">
        <v>0</v>
      </c>
      <c r="I12" s="1306" t="s">
        <v>0</v>
      </c>
      <c r="J12" s="1306" t="s">
        <v>0</v>
      </c>
      <c r="K12" s="1306" t="s">
        <v>0</v>
      </c>
      <c r="L12" s="1306" t="s">
        <v>0</v>
      </c>
    </row>
    <row r="13" spans="2:12" ht="10.5" customHeight="1">
      <c r="B13" s="1329" t="s">
        <v>1599</v>
      </c>
      <c r="C13" s="1306"/>
      <c r="D13" s="1306"/>
      <c r="E13" s="1306"/>
      <c r="F13" s="1306"/>
      <c r="G13" s="1306"/>
      <c r="H13" s="1306"/>
      <c r="I13" s="1306"/>
      <c r="J13" s="1306"/>
      <c r="K13" s="1306"/>
      <c r="L13" s="1306"/>
    </row>
    <row r="14" spans="2:12" ht="10.5" customHeight="1">
      <c r="B14" s="1306" t="s">
        <v>1598</v>
      </c>
      <c r="C14" s="1306"/>
      <c r="D14" s="1306"/>
      <c r="E14" s="1306"/>
      <c r="F14" s="1306"/>
      <c r="G14" s="1306"/>
      <c r="H14" s="1306"/>
      <c r="I14" s="1306"/>
      <c r="J14" s="1306"/>
      <c r="K14" s="1306"/>
      <c r="L14" s="1306"/>
    </row>
    <row r="15" spans="2:12" ht="17.25" customHeight="1">
      <c r="B15" s="1306" t="s">
        <v>1597</v>
      </c>
      <c r="C15" s="1306" t="s">
        <v>0</v>
      </c>
      <c r="D15" s="1306" t="s">
        <v>0</v>
      </c>
      <c r="E15" s="1306" t="s">
        <v>0</v>
      </c>
      <c r="F15" s="1306" t="s">
        <v>0</v>
      </c>
      <c r="G15" s="1306" t="s">
        <v>0</v>
      </c>
      <c r="H15" s="1306" t="s">
        <v>0</v>
      </c>
      <c r="I15" s="1306" t="s">
        <v>0</v>
      </c>
      <c r="J15" s="1306" t="s">
        <v>0</v>
      </c>
      <c r="K15" s="1306" t="s">
        <v>0</v>
      </c>
      <c r="L15" s="1306" t="s">
        <v>0</v>
      </c>
    </row>
    <row r="16" spans="2:12" ht="12" customHeight="1">
      <c r="B16" s="1306" t="s">
        <v>1596</v>
      </c>
      <c r="C16" s="1306"/>
      <c r="D16" s="1306"/>
      <c r="E16" s="1306"/>
      <c r="F16" s="1306"/>
      <c r="G16" s="1306"/>
      <c r="H16" s="1306"/>
      <c r="I16" s="1306"/>
      <c r="J16" s="1306"/>
      <c r="K16" s="1306"/>
      <c r="L16" s="1306"/>
    </row>
  </sheetData>
  <mergeCells count="10">
    <mergeCell ref="B16:L16"/>
    <mergeCell ref="C5:E5"/>
    <mergeCell ref="F5:H5"/>
    <mergeCell ref="I5:I6"/>
    <mergeCell ref="J5:L5"/>
    <mergeCell ref="B3:L3"/>
    <mergeCell ref="B14:L14"/>
    <mergeCell ref="B15:L15"/>
    <mergeCell ref="B13:L13"/>
    <mergeCell ref="B12:L12"/>
  </mergeCells>
  <pageMargins left="0.7" right="0.7" top="0.75" bottom="0.75" header="0.3" footer="0.3"/>
  <pageSetup orientation="portrait" horizontalDpi="72" verticalDpi="72"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3:F10"/>
  <sheetViews>
    <sheetView showGridLines="0" showRowColHeaders="0" workbookViewId="0"/>
  </sheetViews>
  <sheetFormatPr baseColWidth="10" defaultColWidth="11.44140625" defaultRowHeight="16.8"/>
  <cols>
    <col min="1" max="1" width="9.109375" style="708" customWidth="1"/>
    <col min="2" max="2" width="24.88671875" style="708" customWidth="1"/>
    <col min="3" max="3" width="9.44140625" style="708" customWidth="1"/>
    <col min="4" max="4" width="10.44140625" style="708" customWidth="1"/>
    <col min="5" max="5" width="10" style="708" customWidth="1"/>
    <col min="6" max="6" width="10.109375" style="708" customWidth="1"/>
    <col min="7" max="16384" width="11.44140625" style="708"/>
  </cols>
  <sheetData>
    <row r="3" spans="2:6" ht="33.75" customHeight="1" thickBot="1">
      <c r="B3" s="1298" t="s">
        <v>1609</v>
      </c>
      <c r="C3" s="1298"/>
      <c r="D3" s="1298"/>
      <c r="E3" s="1298"/>
      <c r="F3" s="1298"/>
    </row>
    <row r="4" spans="2:6" ht="12.75" customHeight="1">
      <c r="B4" s="1319" t="s">
        <v>1520</v>
      </c>
      <c r="C4" s="1319" t="s">
        <v>0</v>
      </c>
      <c r="D4" s="1319" t="s">
        <v>0</v>
      </c>
      <c r="E4" s="1319" t="s">
        <v>0</v>
      </c>
      <c r="F4" s="767"/>
    </row>
    <row r="5" spans="2:6" ht="12.75" customHeight="1">
      <c r="B5" s="703"/>
      <c r="C5" s="1299" t="s">
        <v>584</v>
      </c>
      <c r="D5" s="1299" t="s">
        <v>0</v>
      </c>
      <c r="E5" s="1299" t="s">
        <v>0</v>
      </c>
      <c r="F5" s="1299" t="s">
        <v>0</v>
      </c>
    </row>
    <row r="6" spans="2:6" ht="36.75" customHeight="1">
      <c r="B6" s="768" t="s">
        <v>1608</v>
      </c>
      <c r="C6" s="769" t="s">
        <v>1607</v>
      </c>
      <c r="D6" s="703" t="s">
        <v>1606</v>
      </c>
      <c r="E6" s="769" t="s">
        <v>490</v>
      </c>
      <c r="F6" s="703" t="s">
        <v>1605</v>
      </c>
    </row>
    <row r="7" spans="2:6" ht="12.75" customHeight="1">
      <c r="B7" s="323" t="s">
        <v>1696</v>
      </c>
      <c r="C7" s="370">
        <v>17214</v>
      </c>
      <c r="D7" s="370">
        <v>103118</v>
      </c>
      <c r="E7" s="370">
        <v>120332</v>
      </c>
      <c r="F7" s="773">
        <v>0.32607700000000001</v>
      </c>
    </row>
    <row r="8" spans="2:6" ht="12.75" customHeight="1">
      <c r="B8" s="325" t="s">
        <v>1697</v>
      </c>
      <c r="C8" s="369">
        <v>183</v>
      </c>
      <c r="D8" s="369">
        <v>1617</v>
      </c>
      <c r="E8" s="369">
        <v>1800</v>
      </c>
      <c r="F8" s="774">
        <v>4.8780000000000004E-3</v>
      </c>
    </row>
    <row r="9" spans="2:6" ht="12.75" customHeight="1">
      <c r="B9" s="323" t="s">
        <v>1698</v>
      </c>
      <c r="C9" s="370">
        <v>183832</v>
      </c>
      <c r="D9" s="370">
        <v>63065</v>
      </c>
      <c r="E9" s="370">
        <v>246897</v>
      </c>
      <c r="F9" s="773">
        <v>0.669045</v>
      </c>
    </row>
    <row r="10" spans="2:6" ht="17.399999999999999" thickBot="1">
      <c r="B10" s="770" t="s">
        <v>1193</v>
      </c>
      <c r="C10" s="775">
        <v>201228</v>
      </c>
      <c r="D10" s="775">
        <v>167800</v>
      </c>
      <c r="E10" s="775">
        <v>369028</v>
      </c>
      <c r="F10" s="776">
        <v>1</v>
      </c>
    </row>
  </sheetData>
  <mergeCells count="3">
    <mergeCell ref="B3:F3"/>
    <mergeCell ref="B4:E4"/>
    <mergeCell ref="C5:F5"/>
  </mergeCells>
  <pageMargins left="0.7" right="0.7" top="0.75" bottom="0.75" header="0.3" footer="0.3"/>
  <pageSetup orientation="portrait" horizontalDpi="72" verticalDpi="72"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F22"/>
  <sheetViews>
    <sheetView showGridLines="0" showRowColHeaders="0" zoomScaleNormal="100" workbookViewId="0"/>
  </sheetViews>
  <sheetFormatPr baseColWidth="10" defaultColWidth="11.44140625" defaultRowHeight="16.8"/>
  <cols>
    <col min="1" max="1" width="9.109375" style="708" customWidth="1"/>
    <col min="2" max="2" width="55.109375" style="708" customWidth="1"/>
    <col min="3" max="3" width="12.5546875" style="708" customWidth="1"/>
    <col min="4" max="4" width="11.109375" style="708" customWidth="1"/>
    <col min="5" max="5" width="13.44140625" style="708" customWidth="1"/>
    <col min="6" max="6" width="9.88671875" style="708" customWidth="1"/>
    <col min="7" max="16384" width="11.44140625" style="708"/>
  </cols>
  <sheetData>
    <row r="2" spans="2:6" ht="18" thickBot="1">
      <c r="B2" s="1298" t="s">
        <v>1617</v>
      </c>
      <c r="C2" s="1298" t="s">
        <v>0</v>
      </c>
      <c r="D2" s="1298" t="s">
        <v>0</v>
      </c>
      <c r="E2" s="1298" t="s">
        <v>0</v>
      </c>
      <c r="F2" s="1298" t="s">
        <v>0</v>
      </c>
    </row>
    <row r="3" spans="2:6" ht="15" customHeight="1">
      <c r="B3" s="702" t="s">
        <v>1520</v>
      </c>
      <c r="C3" s="767"/>
      <c r="D3" s="767"/>
      <c r="E3" s="767"/>
      <c r="F3" s="767"/>
    </row>
    <row r="4" spans="2:6" ht="12.75" customHeight="1">
      <c r="B4" s="1333" t="s">
        <v>1616</v>
      </c>
      <c r="C4" s="1299" t="s">
        <v>584</v>
      </c>
      <c r="D4" s="1299" t="s">
        <v>0</v>
      </c>
      <c r="E4" s="1299" t="s">
        <v>0</v>
      </c>
      <c r="F4" s="1299" t="s">
        <v>0</v>
      </c>
    </row>
    <row r="5" spans="2:6" ht="33" customHeight="1">
      <c r="B5" s="1334" t="s">
        <v>0</v>
      </c>
      <c r="C5" s="777" t="s">
        <v>1615</v>
      </c>
      <c r="D5" s="703" t="s">
        <v>1614</v>
      </c>
      <c r="E5" s="778" t="s">
        <v>1613</v>
      </c>
      <c r="F5" s="703" t="s">
        <v>490</v>
      </c>
    </row>
    <row r="6" spans="2:6" ht="12.75" customHeight="1">
      <c r="B6" s="779" t="s">
        <v>517</v>
      </c>
      <c r="C6" s="713">
        <v>154</v>
      </c>
      <c r="D6" s="713">
        <v>12</v>
      </c>
      <c r="E6" s="713">
        <v>104023</v>
      </c>
      <c r="F6" s="713">
        <v>104189</v>
      </c>
    </row>
    <row r="7" spans="2:6" ht="12.75" customHeight="1">
      <c r="B7" s="780" t="s">
        <v>518</v>
      </c>
      <c r="C7" s="762">
        <v>351</v>
      </c>
      <c r="D7" s="762">
        <v>7</v>
      </c>
      <c r="E7" s="762">
        <v>16758</v>
      </c>
      <c r="F7" s="762">
        <v>17116</v>
      </c>
    </row>
    <row r="8" spans="2:6" ht="12.75" customHeight="1">
      <c r="B8" s="779" t="s">
        <v>842</v>
      </c>
      <c r="C8" s="713">
        <v>84</v>
      </c>
      <c r="D8" s="713">
        <v>7</v>
      </c>
      <c r="E8" s="713">
        <v>4931</v>
      </c>
      <c r="F8" s="713">
        <v>5023</v>
      </c>
    </row>
    <row r="9" spans="2:6" ht="12.75" customHeight="1">
      <c r="B9" s="780" t="s">
        <v>843</v>
      </c>
      <c r="C9" s="762">
        <v>0</v>
      </c>
      <c r="D9" s="762">
        <v>0</v>
      </c>
      <c r="E9" s="762">
        <v>888</v>
      </c>
      <c r="F9" s="762">
        <v>888</v>
      </c>
    </row>
    <row r="10" spans="2:6" ht="12.75" customHeight="1">
      <c r="B10" s="779" t="s">
        <v>844</v>
      </c>
      <c r="C10" s="713">
        <v>0</v>
      </c>
      <c r="D10" s="713">
        <v>0</v>
      </c>
      <c r="E10" s="713">
        <v>0</v>
      </c>
      <c r="F10" s="713">
        <v>0</v>
      </c>
    </row>
    <row r="11" spans="2:6" ht="12.75" customHeight="1">
      <c r="B11" s="780" t="s">
        <v>522</v>
      </c>
      <c r="C11" s="762">
        <v>0</v>
      </c>
      <c r="D11" s="762">
        <v>0</v>
      </c>
      <c r="E11" s="762">
        <v>3386</v>
      </c>
      <c r="F11" s="762">
        <v>3386</v>
      </c>
    </row>
    <row r="12" spans="2:6" ht="12.75" customHeight="1">
      <c r="B12" s="779" t="s">
        <v>523</v>
      </c>
      <c r="C12" s="713">
        <v>227</v>
      </c>
      <c r="D12" s="713">
        <v>123</v>
      </c>
      <c r="E12" s="713">
        <v>26980</v>
      </c>
      <c r="F12" s="713">
        <v>27330</v>
      </c>
    </row>
    <row r="13" spans="2:6" ht="12.75" customHeight="1">
      <c r="B13" s="780" t="s">
        <v>524</v>
      </c>
      <c r="C13" s="762">
        <v>25</v>
      </c>
      <c r="D13" s="762">
        <v>32</v>
      </c>
      <c r="E13" s="762">
        <v>11766</v>
      </c>
      <c r="F13" s="762">
        <v>11823</v>
      </c>
    </row>
    <row r="14" spans="2:6" ht="12.75" customHeight="1">
      <c r="B14" s="779" t="s">
        <v>1612</v>
      </c>
      <c r="C14" s="713">
        <v>16148</v>
      </c>
      <c r="D14" s="713">
        <v>0</v>
      </c>
      <c r="E14" s="713">
        <v>212</v>
      </c>
      <c r="F14" s="713">
        <v>16361</v>
      </c>
    </row>
    <row r="15" spans="2:6" ht="12.75" customHeight="1">
      <c r="B15" s="780" t="s">
        <v>1699</v>
      </c>
      <c r="C15" s="762">
        <v>55</v>
      </c>
      <c r="D15" s="762">
        <v>1</v>
      </c>
      <c r="E15" s="762">
        <v>797</v>
      </c>
      <c r="F15" s="762">
        <v>853</v>
      </c>
    </row>
    <row r="16" spans="2:6" ht="12.75" customHeight="1">
      <c r="B16" s="779" t="s">
        <v>527</v>
      </c>
      <c r="C16" s="713">
        <v>169</v>
      </c>
      <c r="D16" s="713">
        <v>0</v>
      </c>
      <c r="E16" s="713">
        <v>123</v>
      </c>
      <c r="F16" s="713">
        <v>292</v>
      </c>
    </row>
    <row r="17" spans="2:6" ht="12.75" customHeight="1">
      <c r="B17" s="780" t="s">
        <v>528</v>
      </c>
      <c r="C17" s="762">
        <v>0</v>
      </c>
      <c r="D17" s="762">
        <v>0</v>
      </c>
      <c r="E17" s="762">
        <v>7</v>
      </c>
      <c r="F17" s="762">
        <v>7</v>
      </c>
    </row>
    <row r="18" spans="2:6" ht="12.75" customHeight="1">
      <c r="B18" s="779" t="s">
        <v>1611</v>
      </c>
      <c r="C18" s="713">
        <v>0</v>
      </c>
      <c r="D18" s="713">
        <v>0</v>
      </c>
      <c r="E18" s="713">
        <v>0</v>
      </c>
      <c r="F18" s="713">
        <v>0</v>
      </c>
    </row>
    <row r="19" spans="2:6" ht="12.75" customHeight="1">
      <c r="B19" s="780" t="s">
        <v>853</v>
      </c>
      <c r="C19" s="762">
        <v>0</v>
      </c>
      <c r="D19" s="762">
        <v>0</v>
      </c>
      <c r="E19" s="762">
        <v>0</v>
      </c>
      <c r="F19" s="762">
        <v>0</v>
      </c>
    </row>
    <row r="20" spans="2:6" ht="12.75" customHeight="1">
      <c r="B20" s="779" t="s">
        <v>531</v>
      </c>
      <c r="C20" s="713">
        <v>0</v>
      </c>
      <c r="D20" s="713">
        <v>0</v>
      </c>
      <c r="E20" s="713">
        <v>0</v>
      </c>
      <c r="F20" s="713">
        <v>0</v>
      </c>
    </row>
    <row r="21" spans="2:6" ht="12.75" customHeight="1">
      <c r="B21" s="780" t="s">
        <v>532</v>
      </c>
      <c r="C21" s="762">
        <v>0</v>
      </c>
      <c r="D21" s="762">
        <v>0</v>
      </c>
      <c r="E21" s="762">
        <v>13961</v>
      </c>
      <c r="F21" s="762">
        <v>13961</v>
      </c>
    </row>
    <row r="22" spans="2:6" ht="17.399999999999999" thickBot="1">
      <c r="B22" s="770" t="s">
        <v>1193</v>
      </c>
      <c r="C22" s="771">
        <v>17214</v>
      </c>
      <c r="D22" s="771">
        <v>183</v>
      </c>
      <c r="E22" s="771">
        <v>183832</v>
      </c>
      <c r="F22" s="771">
        <v>201228</v>
      </c>
    </row>
  </sheetData>
  <mergeCells count="3">
    <mergeCell ref="B2:F2"/>
    <mergeCell ref="B4:B5"/>
    <mergeCell ref="C4:F4"/>
  </mergeCells>
  <pageMargins left="0.7" right="0.7" top="0.75" bottom="0.75" header="0.3" footer="0.3"/>
  <pageSetup orientation="portrait" horizontalDpi="72" verticalDpi="72"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F147"/>
  <sheetViews>
    <sheetView showGridLines="0" showRowColHeaders="0" workbookViewId="0"/>
  </sheetViews>
  <sheetFormatPr baseColWidth="10" defaultColWidth="11.44140625" defaultRowHeight="0" customHeight="1" zeroHeight="1"/>
  <cols>
    <col min="1" max="1" width="9.109375" style="708" customWidth="1"/>
    <col min="2" max="2" width="44.6640625" style="708" customWidth="1"/>
    <col min="3" max="3" width="12.88671875" style="708" customWidth="1"/>
    <col min="4" max="4" width="11" style="708" customWidth="1"/>
    <col min="5" max="5" width="13.6640625" style="708" customWidth="1"/>
    <col min="6" max="6" width="11" style="708" customWidth="1"/>
    <col min="7" max="16384" width="11.44140625" style="708"/>
  </cols>
  <sheetData>
    <row r="1" spans="2:6" ht="16.8"/>
    <row r="2" spans="2:6" ht="16.8"/>
    <row r="3" spans="2:6" ht="17.25" customHeight="1" thickBot="1">
      <c r="B3" s="1298" t="s">
        <v>1624</v>
      </c>
      <c r="C3" s="1298" t="s">
        <v>0</v>
      </c>
      <c r="D3" s="1298" t="s">
        <v>0</v>
      </c>
      <c r="E3" s="1298" t="s">
        <v>0</v>
      </c>
      <c r="F3" s="1298" t="s">
        <v>0</v>
      </c>
    </row>
    <row r="4" spans="2:6" ht="12.75" customHeight="1">
      <c r="B4" s="702" t="s">
        <v>1520</v>
      </c>
      <c r="C4" s="711"/>
      <c r="D4" s="711"/>
      <c r="E4" s="711"/>
      <c r="F4" s="711"/>
    </row>
    <row r="5" spans="2:6" ht="12.75" customHeight="1">
      <c r="B5" s="1333" t="s">
        <v>1623</v>
      </c>
      <c r="C5" s="1299" t="s">
        <v>584</v>
      </c>
      <c r="D5" s="1299" t="s">
        <v>0</v>
      </c>
      <c r="E5" s="1299" t="s">
        <v>0</v>
      </c>
      <c r="F5" s="1299" t="s">
        <v>0</v>
      </c>
    </row>
    <row r="6" spans="2:6" ht="32.25" customHeight="1">
      <c r="B6" s="1334" t="s">
        <v>0</v>
      </c>
      <c r="C6" s="781" t="s">
        <v>1615</v>
      </c>
      <c r="D6" s="716" t="s">
        <v>1614</v>
      </c>
      <c r="E6" s="781" t="s">
        <v>1613</v>
      </c>
      <c r="F6" s="716" t="s">
        <v>1193</v>
      </c>
    </row>
    <row r="7" spans="2:6" ht="12.75" customHeight="1">
      <c r="B7" s="783" t="s">
        <v>1610</v>
      </c>
      <c r="C7" s="722">
        <v>5219</v>
      </c>
      <c r="D7" s="722">
        <v>432</v>
      </c>
      <c r="E7" s="722">
        <v>35173</v>
      </c>
      <c r="F7" s="722">
        <v>40824</v>
      </c>
    </row>
    <row r="8" spans="2:6" ht="12.75" customHeight="1">
      <c r="B8" s="325" t="s">
        <v>1622</v>
      </c>
      <c r="C8" s="721">
        <v>5833</v>
      </c>
      <c r="D8" s="721">
        <v>300</v>
      </c>
      <c r="E8" s="721">
        <v>5626</v>
      </c>
      <c r="F8" s="721">
        <v>11759</v>
      </c>
    </row>
    <row r="9" spans="2:6" ht="12.75" customHeight="1">
      <c r="B9" s="323" t="s">
        <v>1621</v>
      </c>
      <c r="C9" s="722">
        <v>83663</v>
      </c>
      <c r="D9" s="722">
        <v>0</v>
      </c>
      <c r="E9" s="722">
        <v>0</v>
      </c>
      <c r="F9" s="722">
        <v>83663</v>
      </c>
    </row>
    <row r="10" spans="2:6" ht="12.75" customHeight="1">
      <c r="B10" s="782" t="s">
        <v>1620</v>
      </c>
      <c r="C10" s="721">
        <v>8404</v>
      </c>
      <c r="D10" s="721">
        <v>0</v>
      </c>
      <c r="E10" s="721">
        <v>0</v>
      </c>
      <c r="F10" s="721">
        <v>8404</v>
      </c>
    </row>
    <row r="11" spans="2:6" ht="12.75" customHeight="1">
      <c r="B11" s="783" t="s">
        <v>1619</v>
      </c>
      <c r="C11" s="722">
        <v>0</v>
      </c>
      <c r="D11" s="722">
        <v>0</v>
      </c>
      <c r="E11" s="722">
        <v>6953</v>
      </c>
      <c r="F11" s="722">
        <v>6953</v>
      </c>
    </row>
    <row r="12" spans="2:6" ht="12.75" customHeight="1">
      <c r="B12" s="782" t="s">
        <v>1618</v>
      </c>
      <c r="C12" s="721">
        <v>0</v>
      </c>
      <c r="D12" s="721">
        <v>490</v>
      </c>
      <c r="E12" s="721">
        <v>8875</v>
      </c>
      <c r="F12" s="721">
        <v>9365</v>
      </c>
    </row>
    <row r="13" spans="2:6" ht="12.75" customHeight="1">
      <c r="B13" s="323" t="s">
        <v>605</v>
      </c>
      <c r="C13" s="722">
        <v>0</v>
      </c>
      <c r="D13" s="722">
        <v>394</v>
      </c>
      <c r="E13" s="722">
        <v>6438</v>
      </c>
      <c r="F13" s="722">
        <v>6832</v>
      </c>
    </row>
    <row r="14" spans="2:6" ht="12.75" customHeight="1" thickBot="1">
      <c r="B14" s="784" t="s">
        <v>1193</v>
      </c>
      <c r="C14" s="785">
        <v>103118</v>
      </c>
      <c r="D14" s="785">
        <v>1617</v>
      </c>
      <c r="E14" s="785">
        <v>63065</v>
      </c>
      <c r="F14" s="785">
        <v>167800</v>
      </c>
    </row>
    <row r="15" spans="2:6" ht="16.8"/>
    <row r="16" spans="2:6" ht="16.8"/>
    <row r="17" ht="16.8"/>
    <row r="18" ht="16.8"/>
    <row r="19" ht="16.8"/>
    <row r="20" ht="16.8"/>
    <row r="21" ht="16.8" hidden="1"/>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sheetData>
  <mergeCells count="3">
    <mergeCell ref="B3:F3"/>
    <mergeCell ref="B5:B6"/>
    <mergeCell ref="C5:F5"/>
  </mergeCells>
  <pageMargins left="0.7" right="0.7" top="0.75" bottom="0.75" header="0.3" footer="0.3"/>
  <pageSetup orientation="portrait" horizontalDpi="72" verticalDpi="7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3:G49"/>
  <sheetViews>
    <sheetView showGridLines="0" showRowColHeaders="0" zoomScale="70" zoomScaleNormal="70" workbookViewId="0"/>
  </sheetViews>
  <sheetFormatPr baseColWidth="10" defaultColWidth="11.44140625" defaultRowHeight="12.75" customHeight="1"/>
  <cols>
    <col min="1" max="1" width="8.88671875" style="658" customWidth="1"/>
    <col min="2" max="2" width="58.6640625" style="658" customWidth="1"/>
    <col min="3" max="3" width="11.5546875" style="658" customWidth="1"/>
    <col min="4" max="4" width="20.6640625" style="658" bestFit="1" customWidth="1"/>
    <col min="5" max="5" width="19.44140625" style="658" customWidth="1"/>
    <col min="6" max="6" width="11.5546875" style="658" customWidth="1"/>
    <col min="7" max="7" width="9.44140625" style="658" customWidth="1"/>
    <col min="8" max="16384" width="11.44140625" style="658"/>
  </cols>
  <sheetData>
    <row r="3" spans="1:7" ht="19.8" thickBot="1">
      <c r="A3" s="659"/>
      <c r="B3" s="657" t="s">
        <v>1471</v>
      </c>
      <c r="C3" s="660" t="s">
        <v>0</v>
      </c>
      <c r="D3" s="660" t="s">
        <v>0</v>
      </c>
      <c r="E3" s="660" t="s">
        <v>0</v>
      </c>
      <c r="F3" s="660" t="s">
        <v>0</v>
      </c>
      <c r="G3" s="660"/>
    </row>
    <row r="4" spans="1:7" ht="16.8">
      <c r="A4" s="659"/>
      <c r="B4" s="678" t="s">
        <v>1520</v>
      </c>
      <c r="C4" s="661"/>
      <c r="D4" s="661"/>
      <c r="E4" s="661"/>
      <c r="F4" s="661"/>
      <c r="G4" s="661"/>
    </row>
    <row r="5" spans="1:7" ht="39.75" customHeight="1">
      <c r="A5" s="659"/>
      <c r="B5" s="662" t="s">
        <v>1507</v>
      </c>
      <c r="C5" s="663" t="s">
        <v>1440</v>
      </c>
      <c r="D5" s="663" t="s">
        <v>1508</v>
      </c>
      <c r="E5" s="663" t="s">
        <v>1509</v>
      </c>
      <c r="F5" s="663" t="s">
        <v>1510</v>
      </c>
      <c r="G5" s="664" t="s">
        <v>1511</v>
      </c>
    </row>
    <row r="6" spans="1:7" ht="16.8">
      <c r="A6" s="659"/>
      <c r="B6" s="665" t="s">
        <v>1470</v>
      </c>
      <c r="C6" s="666">
        <v>51611.259363620797</v>
      </c>
      <c r="D6" s="666">
        <v>-29.845829379999959</v>
      </c>
      <c r="E6" s="666">
        <v>0</v>
      </c>
      <c r="F6" s="666">
        <v>51581</v>
      </c>
      <c r="G6" s="666"/>
    </row>
    <row r="7" spans="1:7" ht="16.8">
      <c r="A7" s="659"/>
      <c r="B7" s="667" t="s">
        <v>1469</v>
      </c>
      <c r="C7" s="668">
        <v>6357.3183804799</v>
      </c>
      <c r="D7" s="668">
        <v>0.14113039999995181</v>
      </c>
      <c r="E7" s="668">
        <f>7213.67707354-0.2</f>
        <v>7213.4770735399998</v>
      </c>
      <c r="F7" s="668">
        <v>13571</v>
      </c>
      <c r="G7" s="668"/>
    </row>
    <row r="8" spans="1:7" ht="16.8">
      <c r="A8" s="659"/>
      <c r="B8" s="665" t="s">
        <v>1468</v>
      </c>
      <c r="C8" s="666">
        <v>317.02522682000017</v>
      </c>
      <c r="D8" s="666">
        <v>0</v>
      </c>
      <c r="E8" s="666">
        <v>5.0794968799999998</v>
      </c>
      <c r="F8" s="666">
        <f>322+0.4</f>
        <v>322.39999999999998</v>
      </c>
      <c r="G8" s="666"/>
    </row>
    <row r="9" spans="1:7" ht="16.8">
      <c r="A9" s="659"/>
      <c r="B9" s="667" t="s">
        <v>1467</v>
      </c>
      <c r="C9" s="668">
        <v>0.20037318000049709</v>
      </c>
      <c r="D9" s="668">
        <v>0</v>
      </c>
      <c r="E9" s="668">
        <v>0</v>
      </c>
      <c r="F9" s="668">
        <v>0</v>
      </c>
      <c r="G9" s="668"/>
    </row>
    <row r="10" spans="1:7" ht="16.8">
      <c r="A10" s="659"/>
      <c r="B10" s="665" t="s">
        <v>1466</v>
      </c>
      <c r="C10" s="666">
        <v>19309.088798110002</v>
      </c>
      <c r="D10" s="666">
        <v>4.8643250003806315E-2</v>
      </c>
      <c r="E10" s="666">
        <v>0</v>
      </c>
      <c r="F10" s="666">
        <v>19309</v>
      </c>
      <c r="G10" s="666"/>
    </row>
    <row r="11" spans="1:7" ht="16.8">
      <c r="A11" s="659"/>
      <c r="B11" s="667" t="s">
        <v>1465</v>
      </c>
      <c r="C11" s="668">
        <v>267508.800548103</v>
      </c>
      <c r="D11" s="668">
        <v>-449.59394823000002</v>
      </c>
      <c r="E11" s="668">
        <f>1086.44522209728-0.4</f>
        <v>1086.04522209728</v>
      </c>
      <c r="F11" s="668">
        <v>268146</v>
      </c>
      <c r="G11" s="668"/>
    </row>
    <row r="12" spans="1:7" ht="16.8">
      <c r="A12" s="659"/>
      <c r="B12" s="665" t="s">
        <v>1447</v>
      </c>
      <c r="C12" s="666">
        <v>515.28190809</v>
      </c>
      <c r="D12" s="666">
        <v>0</v>
      </c>
      <c r="E12" s="666">
        <v>0</v>
      </c>
      <c r="F12" s="666">
        <v>515</v>
      </c>
      <c r="G12" s="666"/>
    </row>
    <row r="13" spans="1:7" ht="22.8">
      <c r="A13" s="659"/>
      <c r="B13" s="669" t="s">
        <v>1464</v>
      </c>
      <c r="C13" s="668">
        <v>269.03133782999998</v>
      </c>
      <c r="D13" s="668">
        <v>0</v>
      </c>
      <c r="E13" s="668">
        <v>0</v>
      </c>
      <c r="F13" s="668">
        <v>269</v>
      </c>
      <c r="G13" s="668"/>
    </row>
    <row r="14" spans="1:7" ht="16.8">
      <c r="A14" s="659"/>
      <c r="B14" s="665" t="s">
        <v>1463</v>
      </c>
      <c r="C14" s="666">
        <v>3443.0406199920003</v>
      </c>
      <c r="D14" s="666">
        <v>2751.9832818783689</v>
      </c>
      <c r="E14" s="666">
        <v>-49.811618299999999</v>
      </c>
      <c r="F14" s="666">
        <v>6145</v>
      </c>
      <c r="G14" s="666"/>
    </row>
    <row r="15" spans="1:7" ht="16.8">
      <c r="A15" s="659"/>
      <c r="B15" s="667" t="s">
        <v>1462</v>
      </c>
      <c r="C15" s="668">
        <v>3401.0596372576097</v>
      </c>
      <c r="D15" s="668">
        <v>-1000.7943863154493</v>
      </c>
      <c r="E15" s="668">
        <v>0</v>
      </c>
      <c r="F15" s="668">
        <v>2400.2652509421605</v>
      </c>
      <c r="G15" s="668"/>
    </row>
    <row r="16" spans="1:7" ht="16.8">
      <c r="A16" s="659"/>
      <c r="B16" s="665" t="s">
        <v>1461</v>
      </c>
      <c r="C16" s="666">
        <v>361.29475617035598</v>
      </c>
      <c r="D16" s="666">
        <v>-299.61840501999995</v>
      </c>
      <c r="E16" s="666">
        <v>0</v>
      </c>
      <c r="F16" s="666">
        <v>61.676351150356027</v>
      </c>
      <c r="G16" s="666">
        <v>8</v>
      </c>
    </row>
    <row r="17" spans="1:7" ht="16.8">
      <c r="A17" s="659"/>
      <c r="B17" s="667" t="s">
        <v>1460</v>
      </c>
      <c r="C17" s="668">
        <v>41.981013704389994</v>
      </c>
      <c r="D17" s="668">
        <v>16.424188960000002</v>
      </c>
      <c r="E17" s="668">
        <v>-49.811618299999999</v>
      </c>
      <c r="F17" s="668">
        <v>8.5935843643899972</v>
      </c>
      <c r="G17" s="668"/>
    </row>
    <row r="18" spans="1:7" ht="16.8">
      <c r="A18" s="659"/>
      <c r="B18" s="665" t="s">
        <v>1512</v>
      </c>
      <c r="C18" s="666">
        <v>0</v>
      </c>
      <c r="D18" s="666">
        <v>0</v>
      </c>
      <c r="E18" s="666">
        <v>21.8</v>
      </c>
      <c r="F18" s="666">
        <v>21.8</v>
      </c>
      <c r="G18" s="666">
        <v>8</v>
      </c>
    </row>
    <row r="19" spans="1:7" ht="16.8">
      <c r="A19" s="659"/>
      <c r="B19" s="667" t="s">
        <v>1459</v>
      </c>
      <c r="C19" s="668">
        <v>-3.0970003165304698E-5</v>
      </c>
      <c r="D19" s="668">
        <v>3736.3534792338182</v>
      </c>
      <c r="E19" s="668">
        <v>0</v>
      </c>
      <c r="F19" s="668">
        <v>3736.3534482638152</v>
      </c>
      <c r="G19" s="668"/>
    </row>
    <row r="20" spans="1:7" ht="16.8">
      <c r="A20" s="659"/>
      <c r="B20" s="665" t="s">
        <v>1458</v>
      </c>
      <c r="C20" s="666">
        <v>0</v>
      </c>
      <c r="D20" s="666">
        <v>883.42850759999999</v>
      </c>
      <c r="E20" s="666">
        <v>0</v>
      </c>
      <c r="F20" s="666">
        <v>883.42850759999999</v>
      </c>
      <c r="G20" s="666">
        <v>8</v>
      </c>
    </row>
    <row r="21" spans="1:7" ht="16.8">
      <c r="A21" s="659"/>
      <c r="B21" s="667" t="s">
        <v>1457</v>
      </c>
      <c r="C21" s="668">
        <v>77240.72249403999</v>
      </c>
      <c r="D21" s="668">
        <v>-77240.72249403999</v>
      </c>
      <c r="E21" s="668">
        <v>0</v>
      </c>
      <c r="F21" s="668">
        <v>0</v>
      </c>
      <c r="G21" s="668"/>
    </row>
    <row r="22" spans="1:7" ht="16.8">
      <c r="A22" s="659"/>
      <c r="B22" s="665" t="s">
        <v>1456</v>
      </c>
      <c r="C22" s="666">
        <v>6957.1622781373699</v>
      </c>
      <c r="D22" s="666">
        <v>-213.50625295</v>
      </c>
      <c r="E22" s="666">
        <v>0</v>
      </c>
      <c r="F22" s="666">
        <v>6744</v>
      </c>
      <c r="G22" s="666"/>
    </row>
    <row r="23" spans="1:7" ht="16.8">
      <c r="A23" s="659"/>
      <c r="B23" s="667" t="s">
        <v>1513</v>
      </c>
      <c r="C23" s="668">
        <v>3949.4426529000002</v>
      </c>
      <c r="D23" s="668">
        <v>-692.65097015000003</v>
      </c>
      <c r="E23" s="668">
        <v>0</v>
      </c>
      <c r="F23" s="668">
        <v>3257</v>
      </c>
      <c r="G23" s="668">
        <v>8</v>
      </c>
    </row>
    <row r="24" spans="1:7" ht="16.8">
      <c r="A24" s="659"/>
      <c r="B24" s="665" t="s">
        <v>1455</v>
      </c>
      <c r="C24" s="666">
        <v>10625.880055025</v>
      </c>
      <c r="D24" s="666">
        <v>-269.61443431999999</v>
      </c>
      <c r="E24" s="666">
        <f>14.467133142718+0.4</f>
        <v>14.867133142718</v>
      </c>
      <c r="F24" s="666">
        <v>10371</v>
      </c>
      <c r="G24" s="666"/>
    </row>
    <row r="25" spans="1:7" ht="16.8">
      <c r="A25" s="659"/>
      <c r="B25" s="667" t="s">
        <v>1454</v>
      </c>
      <c r="C25" s="668">
        <v>2217.8643098573998</v>
      </c>
      <c r="D25" s="668">
        <v>-315.97874145000003</v>
      </c>
      <c r="E25" s="668">
        <v>1375.5989415599997</v>
      </c>
      <c r="F25" s="668">
        <v>3277</v>
      </c>
      <c r="G25" s="668"/>
    </row>
    <row r="26" spans="1:7" ht="16.8">
      <c r="A26" s="659"/>
      <c r="B26" s="665" t="s">
        <v>1453</v>
      </c>
      <c r="C26" s="666">
        <v>1198.26207978</v>
      </c>
      <c r="D26" s="666">
        <v>-18.93154324</v>
      </c>
      <c r="E26" s="666">
        <v>0</v>
      </c>
      <c r="F26" s="666">
        <f>1179+0.4</f>
        <v>1179.4000000000001</v>
      </c>
      <c r="G26" s="666"/>
    </row>
    <row r="27" spans="1:7" ht="16.8">
      <c r="A27" s="670"/>
      <c r="B27" s="671" t="s">
        <v>1514</v>
      </c>
      <c r="C27" s="672">
        <f>SUM(C6+C7+C8+C9+C10+C11+C12+C13+C14+C21+C22+C23+C24+C25+C26)</f>
        <v>451520.38042596541</v>
      </c>
      <c r="D27" s="672">
        <f>SUM(D6+D7+D8+D9+D10+D11+D12+D13+D14+D21+D22+D23+D24+D25+D26)</f>
        <v>-76478.67115823162</v>
      </c>
      <c r="E27" s="672">
        <f>SUM(E6+E7+E8+E9+E10+E11+E12+E13+E14+E21+E22+E23+E24+E25+E26)</f>
        <v>9645.2562489199972</v>
      </c>
      <c r="F27" s="672">
        <f>ROUND(SUM(F6+F7+F8+F9+F10+F11+F12+F13+F14+F21+F22+F23+F24+F25+F26),0)</f>
        <v>384687</v>
      </c>
      <c r="G27" s="672"/>
    </row>
    <row r="28" spans="1:7" ht="6.75" customHeight="1">
      <c r="A28" s="659"/>
      <c r="B28" s="673"/>
      <c r="C28" s="674"/>
      <c r="D28" s="674"/>
      <c r="E28" s="674"/>
      <c r="F28" s="674"/>
      <c r="G28" s="674"/>
    </row>
    <row r="29" spans="1:7" ht="37.5" customHeight="1">
      <c r="A29" s="659"/>
      <c r="B29" s="662" t="s">
        <v>1452</v>
      </c>
      <c r="C29" s="663" t="s">
        <v>1451</v>
      </c>
      <c r="D29" s="664" t="s">
        <v>1515</v>
      </c>
      <c r="E29" s="663" t="s">
        <v>1509</v>
      </c>
      <c r="F29" s="663" t="s">
        <v>1510</v>
      </c>
      <c r="G29" s="664" t="s">
        <v>1511</v>
      </c>
    </row>
    <row r="30" spans="1:7" ht="16.8">
      <c r="A30" s="659"/>
      <c r="B30" s="665" t="s">
        <v>1450</v>
      </c>
      <c r="C30" s="666">
        <v>423.64850805000003</v>
      </c>
      <c r="D30" s="666">
        <v>0</v>
      </c>
      <c r="E30" s="666">
        <v>7201.59108354</v>
      </c>
      <c r="F30" s="666">
        <v>7625</v>
      </c>
      <c r="G30" s="666"/>
    </row>
    <row r="31" spans="1:7" ht="16.8">
      <c r="A31" s="659"/>
      <c r="B31" s="667" t="s">
        <v>1449</v>
      </c>
      <c r="C31" s="668">
        <v>0.20037318000140658</v>
      </c>
      <c r="D31" s="668">
        <v>0</v>
      </c>
      <c r="E31" s="668">
        <v>0</v>
      </c>
      <c r="F31" s="668">
        <v>0</v>
      </c>
      <c r="G31" s="668"/>
    </row>
    <row r="32" spans="1:7" ht="16.8">
      <c r="A32" s="659"/>
      <c r="B32" s="665" t="s">
        <v>1448</v>
      </c>
      <c r="C32" s="666">
        <v>342402.65286078601</v>
      </c>
      <c r="D32" s="666">
        <v>-648.53104773000007</v>
      </c>
      <c r="E32" s="666">
        <v>2171.5806588219084</v>
      </c>
      <c r="F32" s="666">
        <v>343926</v>
      </c>
      <c r="G32" s="666"/>
    </row>
    <row r="33" spans="1:7" ht="16.8">
      <c r="A33" s="659"/>
      <c r="B33" s="667" t="s">
        <v>1447</v>
      </c>
      <c r="C33" s="668">
        <v>237.24606980000001</v>
      </c>
      <c r="D33" s="668">
        <v>0</v>
      </c>
      <c r="E33" s="668">
        <v>0</v>
      </c>
      <c r="F33" s="668">
        <v>237</v>
      </c>
      <c r="G33" s="668"/>
    </row>
    <row r="34" spans="1:7" ht="16.8">
      <c r="A34" s="659"/>
      <c r="B34" s="665" t="s">
        <v>1446</v>
      </c>
      <c r="C34" s="666">
        <v>1613.82142155</v>
      </c>
      <c r="D34" s="666">
        <v>0</v>
      </c>
      <c r="E34" s="666">
        <v>0</v>
      </c>
      <c r="F34" s="666">
        <v>1614</v>
      </c>
      <c r="G34" s="666"/>
    </row>
    <row r="35" spans="1:7" ht="16.8">
      <c r="A35" s="659"/>
      <c r="B35" s="667" t="s">
        <v>1445</v>
      </c>
      <c r="C35" s="668">
        <v>75128.504322870009</v>
      </c>
      <c r="D35" s="668">
        <v>-75128.504322869994</v>
      </c>
      <c r="E35" s="668">
        <v>0</v>
      </c>
      <c r="F35" s="668">
        <v>0</v>
      </c>
      <c r="G35" s="668"/>
    </row>
    <row r="36" spans="1:7" ht="16.8">
      <c r="A36" s="659"/>
      <c r="B36" s="665" t="s">
        <v>1444</v>
      </c>
      <c r="C36" s="666">
        <v>3195.3120761300002</v>
      </c>
      <c r="D36" s="666">
        <v>-0.14701832999999989</v>
      </c>
      <c r="E36" s="666">
        <v>3.05546038</v>
      </c>
      <c r="F36" s="666">
        <v>3198</v>
      </c>
      <c r="G36" s="666"/>
    </row>
    <row r="37" spans="1:7" ht="16.8">
      <c r="A37" s="659"/>
      <c r="B37" s="667" t="s">
        <v>1443</v>
      </c>
      <c r="C37" s="668">
        <v>1231.43655441909</v>
      </c>
      <c r="D37" s="668">
        <v>-545.91838238199989</v>
      </c>
      <c r="E37" s="668">
        <v>256.78806098999996</v>
      </c>
      <c r="F37" s="668">
        <v>942</v>
      </c>
      <c r="G37" s="668"/>
    </row>
    <row r="38" spans="1:7" ht="16.8">
      <c r="A38" s="659"/>
      <c r="B38" s="665" t="s">
        <v>1442</v>
      </c>
      <c r="C38" s="666">
        <v>1995.9432606500002</v>
      </c>
      <c r="D38" s="666">
        <v>-135.51999437999996</v>
      </c>
      <c r="E38" s="666">
        <v>12.439015450000003</v>
      </c>
      <c r="F38" s="666">
        <v>1873</v>
      </c>
      <c r="G38" s="666"/>
    </row>
    <row r="39" spans="1:7" ht="16.8">
      <c r="A39" s="659"/>
      <c r="B39" s="667" t="s">
        <v>1441</v>
      </c>
      <c r="C39" s="668">
        <v>13.78333999</v>
      </c>
      <c r="D39" s="668">
        <v>-12.783339960000001</v>
      </c>
      <c r="E39" s="668">
        <v>0</v>
      </c>
      <c r="F39" s="668">
        <v>1</v>
      </c>
      <c r="G39" s="668"/>
    </row>
    <row r="40" spans="1:7" ht="16.8">
      <c r="A40" s="670"/>
      <c r="B40" s="671" t="s">
        <v>1516</v>
      </c>
      <c r="C40" s="672">
        <f>SUM(C30:C39)</f>
        <v>426242.5487874251</v>
      </c>
      <c r="D40" s="672">
        <f>SUM(D30:D39)</f>
        <v>-76471.404105651993</v>
      </c>
      <c r="E40" s="672">
        <f>SUM(E30:E39)</f>
        <v>9645.4542791819076</v>
      </c>
      <c r="F40" s="672">
        <f>SUM(F30:F39)</f>
        <v>359416</v>
      </c>
      <c r="G40" s="672"/>
    </row>
    <row r="41" spans="1:7" ht="6.75" customHeight="1">
      <c r="A41" s="659"/>
      <c r="B41" s="673"/>
      <c r="C41" s="675"/>
      <c r="D41" s="675"/>
      <c r="E41" s="675"/>
      <c r="F41" s="675"/>
      <c r="G41" s="675"/>
    </row>
    <row r="42" spans="1:7" ht="26.25" customHeight="1">
      <c r="A42" s="659"/>
      <c r="B42" s="662" t="s">
        <v>1517</v>
      </c>
      <c r="C42" s="663" t="s">
        <v>1440</v>
      </c>
      <c r="D42" s="664" t="s">
        <v>1515</v>
      </c>
      <c r="E42" s="663" t="s">
        <v>1509</v>
      </c>
      <c r="F42" s="663" t="s">
        <v>1510</v>
      </c>
      <c r="G42" s="664" t="s">
        <v>1511</v>
      </c>
    </row>
    <row r="43" spans="1:7" ht="16.8">
      <c r="A43" s="659"/>
      <c r="B43" s="665" t="s">
        <v>1439</v>
      </c>
      <c r="C43" s="666">
        <v>27117.512711368301</v>
      </c>
      <c r="D43" s="666">
        <v>0</v>
      </c>
      <c r="E43" s="666">
        <v>0</v>
      </c>
      <c r="F43" s="666">
        <v>27118</v>
      </c>
      <c r="G43" s="666"/>
    </row>
    <row r="44" spans="1:7" ht="16.8">
      <c r="A44" s="659"/>
      <c r="B44" s="667" t="s">
        <v>1438</v>
      </c>
      <c r="C44" s="668">
        <v>-1865.1277988548902</v>
      </c>
      <c r="D44" s="668">
        <v>0</v>
      </c>
      <c r="E44" s="668">
        <v>0</v>
      </c>
      <c r="F44" s="668">
        <v>-1865</v>
      </c>
      <c r="G44" s="668">
        <v>3</v>
      </c>
    </row>
    <row r="45" spans="1:7" ht="16.8">
      <c r="A45" s="659"/>
      <c r="B45" s="665" t="s">
        <v>1437</v>
      </c>
      <c r="C45" s="666">
        <v>25.446725617167701</v>
      </c>
      <c r="D45" s="666">
        <v>-7.267074708</v>
      </c>
      <c r="E45" s="666">
        <v>0</v>
      </c>
      <c r="F45" s="666">
        <v>18</v>
      </c>
      <c r="G45" s="666"/>
    </row>
    <row r="46" spans="1:7" ht="16.8">
      <c r="A46" s="670"/>
      <c r="B46" s="671" t="s">
        <v>1518</v>
      </c>
      <c r="C46" s="672">
        <f>C43+C44+C45</f>
        <v>25277.831638130578</v>
      </c>
      <c r="D46" s="672">
        <f>D43+D44+D45</f>
        <v>-7.267074708</v>
      </c>
      <c r="E46" s="672">
        <f>E43+E44+E45</f>
        <v>0</v>
      </c>
      <c r="F46" s="672">
        <f>F43+F44+F45</f>
        <v>25271</v>
      </c>
      <c r="G46" s="672"/>
    </row>
    <row r="47" spans="1:7" ht="6.75" customHeight="1">
      <c r="A47" s="659"/>
      <c r="B47" s="675"/>
      <c r="C47" s="676"/>
      <c r="D47" s="676"/>
      <c r="E47" s="676"/>
      <c r="F47" s="676"/>
      <c r="G47" s="677"/>
    </row>
    <row r="48" spans="1:7" ht="16.8">
      <c r="A48" s="670"/>
      <c r="B48" s="671" t="s">
        <v>1519</v>
      </c>
      <c r="C48" s="672">
        <f>C46+C40</f>
        <v>451520.38042555569</v>
      </c>
      <c r="D48" s="672">
        <f>D46+D40</f>
        <v>-76478.67118035999</v>
      </c>
      <c r="E48" s="672">
        <f>E46+E40</f>
        <v>9645.4542791819076</v>
      </c>
      <c r="F48" s="672">
        <f>F46+F40</f>
        <v>384687</v>
      </c>
      <c r="G48" s="672"/>
    </row>
    <row r="49" spans="1:7" ht="53.25" customHeight="1">
      <c r="A49" s="659"/>
      <c r="B49" s="1291" t="s">
        <v>1436</v>
      </c>
      <c r="C49" s="1292"/>
      <c r="D49" s="1292"/>
      <c r="E49" s="1292"/>
      <c r="F49" s="1292"/>
      <c r="G49" s="1292"/>
    </row>
  </sheetData>
  <mergeCells count="1">
    <mergeCell ref="B49:G49"/>
  </mergeCells>
  <pageMargins left="0.70866141732283505" right="0.70866141732283505" top="0.74803149606299202" bottom="0.74803149606299202" header="0.31496062992126" footer="0.31496062992126"/>
  <pageSetup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F48"/>
  <sheetViews>
    <sheetView showGridLines="0" showRowColHeaders="0" workbookViewId="0">
      <selection activeCell="C65" sqref="C65"/>
    </sheetView>
  </sheetViews>
  <sheetFormatPr baseColWidth="10" defaultColWidth="9.109375" defaultRowHeight="12.75" customHeight="1"/>
  <cols>
    <col min="1" max="1" width="9.109375" style="708" customWidth="1"/>
    <col min="2" max="6" width="14.88671875" style="708" customWidth="1"/>
    <col min="7" max="16384" width="9.109375" style="708"/>
  </cols>
  <sheetData>
    <row r="1" spans="2:6" s="645" customFormat="1" ht="18" customHeight="1">
      <c r="B1" s="646"/>
      <c r="C1" s="646"/>
      <c r="D1" s="646"/>
      <c r="E1" s="646"/>
      <c r="F1" s="646"/>
    </row>
    <row r="2" spans="2:6" ht="43.35" customHeight="1" thickBot="1">
      <c r="B2" s="1298" t="s">
        <v>1649</v>
      </c>
      <c r="C2" s="1298"/>
      <c r="D2" s="1298"/>
      <c r="E2" s="1298"/>
      <c r="F2" s="1298"/>
    </row>
    <row r="3" spans="2:6" ht="8.4" customHeight="1">
      <c r="B3" s="786"/>
      <c r="C3" s="786"/>
      <c r="D3" s="786"/>
      <c r="E3" s="786"/>
      <c r="F3" s="786"/>
    </row>
    <row r="4" spans="2:6" ht="22.8">
      <c r="B4" s="703" t="s">
        <v>1648</v>
      </c>
      <c r="C4" s="703" t="s">
        <v>1647</v>
      </c>
      <c r="D4" s="703" t="s">
        <v>1646</v>
      </c>
      <c r="E4" s="703" t="s">
        <v>1645</v>
      </c>
      <c r="F4" s="703" t="s">
        <v>1644</v>
      </c>
    </row>
    <row r="5" spans="2:6" ht="16.8">
      <c r="B5" s="787">
        <v>1</v>
      </c>
      <c r="C5" s="789" t="s">
        <v>1642</v>
      </c>
      <c r="D5" s="789" t="s">
        <v>1643</v>
      </c>
      <c r="E5" s="789" t="s">
        <v>1642</v>
      </c>
      <c r="F5" s="789" t="s">
        <v>1641</v>
      </c>
    </row>
    <row r="6" spans="2:6" ht="16.8">
      <c r="B6" s="788">
        <v>2</v>
      </c>
      <c r="C6" s="790" t="s">
        <v>1640</v>
      </c>
      <c r="D6" s="790" t="s">
        <v>1639</v>
      </c>
      <c r="E6" s="790" t="s">
        <v>1638</v>
      </c>
      <c r="F6" s="790" t="s">
        <v>1637</v>
      </c>
    </row>
    <row r="7" spans="2:6" ht="16.8">
      <c r="B7" s="787">
        <v>3</v>
      </c>
      <c r="C7" s="789" t="s">
        <v>1635</v>
      </c>
      <c r="D7" s="789" t="s">
        <v>1636</v>
      </c>
      <c r="E7" s="789" t="s">
        <v>1635</v>
      </c>
      <c r="F7" s="789" t="s">
        <v>1634</v>
      </c>
    </row>
    <row r="8" spans="2:6" ht="16.8">
      <c r="B8" s="788">
        <v>4</v>
      </c>
      <c r="C8" s="790" t="s">
        <v>1632</v>
      </c>
      <c r="D8" s="790" t="s">
        <v>1633</v>
      </c>
      <c r="E8" s="790" t="s">
        <v>1632</v>
      </c>
      <c r="F8" s="790" t="s">
        <v>1631</v>
      </c>
    </row>
    <row r="9" spans="2:6" ht="16.8">
      <c r="B9" s="787">
        <v>5</v>
      </c>
      <c r="C9" s="789" t="s">
        <v>1629</v>
      </c>
      <c r="D9" s="789" t="s">
        <v>1630</v>
      </c>
      <c r="E9" s="789" t="s">
        <v>1629</v>
      </c>
      <c r="F9" s="789" t="s">
        <v>1628</v>
      </c>
    </row>
    <row r="10" spans="2:6" ht="16.8">
      <c r="B10" s="788">
        <v>6</v>
      </c>
      <c r="C10" s="790" t="s">
        <v>1626</v>
      </c>
      <c r="D10" s="790" t="s">
        <v>1627</v>
      </c>
      <c r="E10" s="790" t="s">
        <v>1626</v>
      </c>
      <c r="F10" s="790" t="s">
        <v>1625</v>
      </c>
    </row>
    <row r="11" spans="2:6" ht="16.8"/>
    <row r="12" spans="2:6" ht="16.8"/>
    <row r="13" spans="2:6" ht="16.8"/>
    <row r="14" spans="2:6" ht="16.8"/>
    <row r="15" spans="2:6" ht="16.8"/>
    <row r="16" spans="2:6"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sheetData>
  <mergeCells count="1">
    <mergeCell ref="B2:F2"/>
  </mergeCells>
  <pageMargins left="0.7" right="0.7" top="0.75" bottom="0.75" header="0.3" footer="0.3"/>
  <pageSetup orientation="portrait" horizontalDpi="72" verticalDpi="72"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H55"/>
  <sheetViews>
    <sheetView showGridLines="0" showRowColHeaders="0" workbookViewId="0"/>
  </sheetViews>
  <sheetFormatPr baseColWidth="10" defaultColWidth="9.109375" defaultRowHeight="12.75" customHeight="1"/>
  <cols>
    <col min="1" max="1" width="9.109375" style="708" customWidth="1"/>
    <col min="2" max="2" width="14.88671875" style="708" customWidth="1"/>
    <col min="3" max="3" width="15.109375" style="708" customWidth="1"/>
    <col min="4" max="6" width="14.88671875" style="708" customWidth="1"/>
    <col min="7" max="7" width="12.6640625" style="708" customWidth="1"/>
    <col min="8" max="8" width="10" style="708" customWidth="1"/>
    <col min="9" max="16384" width="9.109375" style="708"/>
  </cols>
  <sheetData>
    <row r="1" spans="2:8" s="645" customFormat="1" ht="18" customHeight="1">
      <c r="B1" s="646"/>
      <c r="C1" s="646"/>
      <c r="D1" s="646"/>
      <c r="E1" s="646"/>
      <c r="F1" s="646"/>
      <c r="G1" s="646"/>
    </row>
    <row r="2" spans="2:8" ht="43.35" customHeight="1" thickBot="1">
      <c r="B2" s="1298" t="s">
        <v>1656</v>
      </c>
      <c r="C2" s="1298"/>
      <c r="D2" s="1298"/>
      <c r="E2" s="1298"/>
      <c r="F2" s="1298"/>
      <c r="G2" s="1298"/>
      <c r="H2" s="1298"/>
    </row>
    <row r="3" spans="2:8" ht="8.4" customHeight="1">
      <c r="B3" s="791"/>
      <c r="C3" s="791"/>
      <c r="D3" s="791"/>
      <c r="E3" s="791"/>
      <c r="F3" s="791"/>
      <c r="G3" s="791"/>
      <c r="H3" s="791"/>
    </row>
    <row r="4" spans="2:8" ht="34.5" customHeight="1">
      <c r="B4" s="703" t="s">
        <v>1648</v>
      </c>
      <c r="C4" s="703" t="s">
        <v>1655</v>
      </c>
      <c r="D4" s="703" t="s">
        <v>1654</v>
      </c>
      <c r="E4" s="703" t="s">
        <v>1653</v>
      </c>
      <c r="F4" s="703" t="s">
        <v>1652</v>
      </c>
      <c r="G4" s="703" t="s">
        <v>1700</v>
      </c>
      <c r="H4" s="703" t="s">
        <v>1651</v>
      </c>
    </row>
    <row r="5" spans="2:8" ht="16.8">
      <c r="B5" s="792">
        <v>1</v>
      </c>
      <c r="C5" s="731">
        <v>0</v>
      </c>
      <c r="D5" s="731">
        <v>0.2</v>
      </c>
      <c r="E5" s="731">
        <v>0.2</v>
      </c>
      <c r="F5" s="731">
        <v>0.2</v>
      </c>
      <c r="G5" s="731">
        <v>0.2</v>
      </c>
      <c r="H5" s="731">
        <v>0.2</v>
      </c>
    </row>
    <row r="6" spans="2:8" ht="16.8">
      <c r="B6" s="793">
        <v>2</v>
      </c>
      <c r="C6" s="733">
        <v>0.2</v>
      </c>
      <c r="D6" s="733">
        <v>0.5</v>
      </c>
      <c r="E6" s="733">
        <v>0.2</v>
      </c>
      <c r="F6" s="733">
        <v>0.5</v>
      </c>
      <c r="G6" s="733">
        <v>0.5</v>
      </c>
      <c r="H6" s="733">
        <v>0.5</v>
      </c>
    </row>
    <row r="7" spans="2:8" ht="16.8">
      <c r="B7" s="792">
        <v>3</v>
      </c>
      <c r="C7" s="731">
        <v>0.5</v>
      </c>
      <c r="D7" s="731">
        <v>1</v>
      </c>
      <c r="E7" s="731">
        <v>0.2</v>
      </c>
      <c r="F7" s="731">
        <v>0.5</v>
      </c>
      <c r="G7" s="731">
        <v>1</v>
      </c>
      <c r="H7" s="731">
        <v>1</v>
      </c>
    </row>
    <row r="8" spans="2:8" ht="16.8">
      <c r="B8" s="793">
        <v>4</v>
      </c>
      <c r="C8" s="733">
        <v>1</v>
      </c>
      <c r="D8" s="733">
        <v>1</v>
      </c>
      <c r="E8" s="733">
        <v>0.5</v>
      </c>
      <c r="F8" s="733">
        <v>1</v>
      </c>
      <c r="G8" s="733">
        <v>1</v>
      </c>
      <c r="H8" s="733">
        <v>1</v>
      </c>
    </row>
    <row r="9" spans="2:8" ht="16.8">
      <c r="B9" s="792">
        <v>5</v>
      </c>
      <c r="C9" s="731">
        <v>1</v>
      </c>
      <c r="D9" s="731">
        <v>1</v>
      </c>
      <c r="E9" s="731">
        <v>0.5</v>
      </c>
      <c r="F9" s="731">
        <v>1</v>
      </c>
      <c r="G9" s="731">
        <v>1</v>
      </c>
      <c r="H9" s="731">
        <v>1.5</v>
      </c>
    </row>
    <row r="10" spans="2:8" ht="16.8">
      <c r="B10" s="793">
        <v>6</v>
      </c>
      <c r="C10" s="733">
        <v>1.5</v>
      </c>
      <c r="D10" s="733">
        <v>1.5</v>
      </c>
      <c r="E10" s="733">
        <v>1.5</v>
      </c>
      <c r="F10" s="733">
        <v>1.5</v>
      </c>
      <c r="G10" s="733">
        <v>1.5</v>
      </c>
      <c r="H10" s="733">
        <v>1.5</v>
      </c>
    </row>
    <row r="11" spans="2:8" s="794" customFormat="1" ht="24" customHeight="1">
      <c r="B11" s="1305" t="s">
        <v>1650</v>
      </c>
      <c r="C11" s="1305"/>
      <c r="D11" s="1305"/>
      <c r="E11" s="1305"/>
      <c r="F11" s="1305"/>
      <c r="G11" s="1305"/>
      <c r="H11" s="1305"/>
    </row>
    <row r="12" spans="2:8" ht="16.8"/>
    <row r="13" spans="2:8" ht="16.8"/>
    <row r="14" spans="2:8" ht="16.8"/>
    <row r="15" spans="2:8" ht="16.8"/>
    <row r="16" spans="2:8"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sheetData>
  <mergeCells count="2">
    <mergeCell ref="B2:H2"/>
    <mergeCell ref="B11:H11"/>
  </mergeCells>
  <pageMargins left="0.7" right="0.7" top="0.75" bottom="0.75" header="0.3" footer="0.3"/>
  <pageSetup orientation="portrait" horizontalDpi="72" verticalDpi="72"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1:J73"/>
  <sheetViews>
    <sheetView showGridLines="0" showRowColHeaders="0" zoomScaleNormal="100" workbookViewId="0"/>
  </sheetViews>
  <sheetFormatPr baseColWidth="10" defaultColWidth="9.109375" defaultRowHeight="13.2"/>
  <cols>
    <col min="1" max="1" width="11.109375" customWidth="1"/>
    <col min="2" max="2" width="43.33203125" customWidth="1"/>
    <col min="3" max="4" width="14.44140625"/>
    <col min="5" max="5" width="1.109375"/>
    <col min="6" max="7" width="14.44140625"/>
    <col min="8" max="8" width="1.109375"/>
    <col min="9" max="9" width="12"/>
    <col min="10" max="10" width="10.88671875"/>
  </cols>
  <sheetData>
    <row r="1" spans="2:10" ht="15" customHeight="1">
      <c r="B1" s="51"/>
      <c r="C1" s="51"/>
      <c r="D1" s="51"/>
      <c r="E1" s="51"/>
      <c r="F1" s="51"/>
      <c r="G1" s="51"/>
      <c r="H1" s="51"/>
      <c r="I1" s="51"/>
      <c r="J1" s="51"/>
    </row>
    <row r="2" spans="2:10" ht="22.5" customHeight="1" thickBot="1">
      <c r="B2" s="1310" t="s">
        <v>1701</v>
      </c>
      <c r="C2" s="1310" t="s">
        <v>0</v>
      </c>
      <c r="D2" s="1310" t="s">
        <v>0</v>
      </c>
      <c r="E2" s="1310" t="s">
        <v>0</v>
      </c>
      <c r="F2" s="1310" t="s">
        <v>0</v>
      </c>
      <c r="G2" s="1310" t="s">
        <v>0</v>
      </c>
      <c r="H2" s="1310" t="s">
        <v>0</v>
      </c>
      <c r="I2" s="1310" t="s">
        <v>0</v>
      </c>
      <c r="J2" s="1310" t="s">
        <v>0</v>
      </c>
    </row>
    <row r="3" spans="2:10" ht="14.4" customHeight="1">
      <c r="B3" s="10" t="s">
        <v>508</v>
      </c>
      <c r="C3" s="253"/>
      <c r="D3" s="253"/>
      <c r="E3" s="253"/>
      <c r="F3" s="253"/>
      <c r="G3" s="253"/>
      <c r="H3" s="253"/>
      <c r="I3" s="253"/>
      <c r="J3" s="253"/>
    </row>
    <row r="4" spans="2:10" ht="51" customHeight="1">
      <c r="B4" s="54"/>
      <c r="C4" s="1337" t="s">
        <v>509</v>
      </c>
      <c r="D4" s="1337" t="s">
        <v>0</v>
      </c>
      <c r="E4" s="254"/>
      <c r="F4" s="1337" t="s">
        <v>510</v>
      </c>
      <c r="G4" s="1337" t="s">
        <v>0</v>
      </c>
      <c r="H4" s="254"/>
      <c r="I4" s="1337" t="s">
        <v>511</v>
      </c>
      <c r="J4" s="1337" t="s">
        <v>0</v>
      </c>
    </row>
    <row r="5" spans="2:10" ht="44.25" customHeight="1">
      <c r="B5" s="255" t="s">
        <v>512</v>
      </c>
      <c r="C5" s="256" t="s">
        <v>513</v>
      </c>
      <c r="D5" s="55" t="s">
        <v>514</v>
      </c>
      <c r="E5" s="254"/>
      <c r="F5" s="256" t="s">
        <v>513</v>
      </c>
      <c r="G5" s="55" t="s">
        <v>514</v>
      </c>
      <c r="H5" s="254"/>
      <c r="I5" s="256" t="s">
        <v>515</v>
      </c>
      <c r="J5" s="55" t="s">
        <v>516</v>
      </c>
    </row>
    <row r="6" spans="2:10" ht="20.399999999999999" customHeight="1">
      <c r="B6" s="257" t="s">
        <v>517</v>
      </c>
      <c r="C6" s="1265">
        <v>91804.857999999993</v>
      </c>
      <c r="D6" s="1265">
        <v>31.187000000000001</v>
      </c>
      <c r="E6" s="1266"/>
      <c r="F6" s="1265">
        <v>103565.533</v>
      </c>
      <c r="G6" s="1265">
        <v>623.31799999999998</v>
      </c>
      <c r="H6" s="1266"/>
      <c r="I6" s="1265">
        <v>8683.598</v>
      </c>
      <c r="J6" s="1267">
        <v>8.3299999999999999E-2</v>
      </c>
    </row>
    <row r="7" spans="2:10" ht="20.399999999999999" customHeight="1">
      <c r="B7" s="259" t="s">
        <v>518</v>
      </c>
      <c r="C7" s="1268">
        <v>16511.208999999999</v>
      </c>
      <c r="D7" s="1268">
        <v>4513.933</v>
      </c>
      <c r="E7" s="1266"/>
      <c r="F7" s="1268">
        <v>16190.398999999999</v>
      </c>
      <c r="G7" s="1268">
        <v>925.41600000000005</v>
      </c>
      <c r="H7" s="1266"/>
      <c r="I7" s="1268">
        <v>412.17099999999999</v>
      </c>
      <c r="J7" s="1269">
        <v>2.41E-2</v>
      </c>
    </row>
    <row r="8" spans="2:10" ht="20.399999999999999" customHeight="1">
      <c r="B8" s="257" t="s">
        <v>519</v>
      </c>
      <c r="C8" s="1265">
        <v>3810.076</v>
      </c>
      <c r="D8" s="1265">
        <v>1557.7360000000001</v>
      </c>
      <c r="E8" s="1266"/>
      <c r="F8" s="1265">
        <v>4465.7560000000003</v>
      </c>
      <c r="G8" s="1265">
        <v>556.82399999999996</v>
      </c>
      <c r="H8" s="1266"/>
      <c r="I8" s="1265">
        <v>1777.2080000000001</v>
      </c>
      <c r="J8" s="1267">
        <v>0.3538</v>
      </c>
    </row>
    <row r="9" spans="2:10" ht="20.399999999999999" customHeight="1">
      <c r="B9" s="259" t="s">
        <v>520</v>
      </c>
      <c r="C9" s="1268">
        <v>39.210999999999999</v>
      </c>
      <c r="D9" s="1268">
        <v>13.239000000000001</v>
      </c>
      <c r="E9" s="1266"/>
      <c r="F9" s="1268">
        <v>887.82399999999996</v>
      </c>
      <c r="G9" s="1268">
        <v>0.66100000000000003</v>
      </c>
      <c r="H9" s="1266"/>
      <c r="I9" s="1268">
        <v>0</v>
      </c>
      <c r="J9" s="1269">
        <v>0</v>
      </c>
    </row>
    <row r="10" spans="2:10" ht="20.399999999999999" customHeight="1">
      <c r="B10" s="257" t="s">
        <v>521</v>
      </c>
      <c r="C10" s="1265">
        <v>0</v>
      </c>
      <c r="D10" s="1265">
        <v>0</v>
      </c>
      <c r="E10" s="1266"/>
      <c r="F10" s="1265">
        <v>0</v>
      </c>
      <c r="G10" s="1265">
        <v>0</v>
      </c>
      <c r="H10" s="1266"/>
      <c r="I10" s="1265">
        <v>0</v>
      </c>
      <c r="J10" s="1267">
        <v>0</v>
      </c>
    </row>
    <row r="11" spans="2:10" ht="20.399999999999999" customHeight="1">
      <c r="B11" s="259" t="s">
        <v>522</v>
      </c>
      <c r="C11" s="1268">
        <v>3727.355</v>
      </c>
      <c r="D11" s="1268">
        <v>1026.2719999999999</v>
      </c>
      <c r="E11" s="1266"/>
      <c r="F11" s="1268">
        <v>3137.3980000000001</v>
      </c>
      <c r="G11" s="1268">
        <v>248.512</v>
      </c>
      <c r="H11" s="1266"/>
      <c r="I11" s="1268">
        <v>1321.779</v>
      </c>
      <c r="J11" s="1269">
        <v>0.39040000000000002</v>
      </c>
    </row>
    <row r="12" spans="2:10" ht="20.399999999999999" customHeight="1">
      <c r="B12" s="257" t="s">
        <v>523</v>
      </c>
      <c r="C12" s="1265">
        <v>29742.902999999998</v>
      </c>
      <c r="D12" s="1265">
        <v>8338.3770000000004</v>
      </c>
      <c r="E12" s="1266"/>
      <c r="F12" s="1265">
        <v>25595.759999999998</v>
      </c>
      <c r="G12" s="1265">
        <v>1734.4179999999999</v>
      </c>
      <c r="H12" s="1266"/>
      <c r="I12" s="1265">
        <v>24771.469000000001</v>
      </c>
      <c r="J12" s="1267">
        <v>0.90639999999999998</v>
      </c>
    </row>
    <row r="13" spans="2:10" ht="20.399999999999999" customHeight="1">
      <c r="B13" s="259" t="s">
        <v>524</v>
      </c>
      <c r="C13" s="1268">
        <v>13014.465</v>
      </c>
      <c r="D13" s="1268">
        <v>3871.5</v>
      </c>
      <c r="E13" s="1266"/>
      <c r="F13" s="1268">
        <v>11562.441000000001</v>
      </c>
      <c r="G13" s="1268">
        <v>260.63799999999998</v>
      </c>
      <c r="H13" s="1266"/>
      <c r="I13" s="1268">
        <v>6929.2839999999997</v>
      </c>
      <c r="J13" s="1269">
        <v>0.58609999999999995</v>
      </c>
    </row>
    <row r="14" spans="2:10" ht="20.399999999999999" customHeight="1">
      <c r="B14" s="257" t="s">
        <v>525</v>
      </c>
      <c r="C14" s="1265">
        <v>16201.045</v>
      </c>
      <c r="D14" s="1265">
        <v>1223.9069999999999</v>
      </c>
      <c r="E14" s="1266"/>
      <c r="F14" s="1265">
        <v>16085.550999999999</v>
      </c>
      <c r="G14" s="1265">
        <v>274.98500000000001</v>
      </c>
      <c r="H14" s="1266"/>
      <c r="I14" s="1265">
        <v>6399.2569999999996</v>
      </c>
      <c r="J14" s="1267">
        <v>0.3911</v>
      </c>
    </row>
    <row r="15" spans="2:10" ht="20.399999999999999" customHeight="1">
      <c r="B15" s="259" t="s">
        <v>526</v>
      </c>
      <c r="C15" s="1268">
        <v>1518.317</v>
      </c>
      <c r="D15" s="1268">
        <v>164.626</v>
      </c>
      <c r="E15" s="1266"/>
      <c r="F15" s="1268">
        <v>838.96299999999997</v>
      </c>
      <c r="G15" s="1268">
        <v>14.167</v>
      </c>
      <c r="H15" s="1266"/>
      <c r="I15" s="1268">
        <v>1002.845</v>
      </c>
      <c r="J15" s="1269">
        <v>1.1755</v>
      </c>
    </row>
    <row r="16" spans="2:10" ht="20.399999999999999" customHeight="1">
      <c r="B16" s="257" t="s">
        <v>527</v>
      </c>
      <c r="C16" s="1265">
        <v>285.20699999999999</v>
      </c>
      <c r="D16" s="1265">
        <v>108.53400000000001</v>
      </c>
      <c r="E16" s="1266"/>
      <c r="F16" s="1265">
        <v>272.70299999999997</v>
      </c>
      <c r="G16" s="1265">
        <v>18.823</v>
      </c>
      <c r="H16" s="1266"/>
      <c r="I16" s="1265">
        <v>437.28899999999999</v>
      </c>
      <c r="J16" s="1267">
        <v>1.5</v>
      </c>
    </row>
    <row r="17" spans="2:10" ht="20.399999999999999" customHeight="1">
      <c r="B17" s="259" t="s">
        <v>528</v>
      </c>
      <c r="C17" s="1268">
        <v>7.15</v>
      </c>
      <c r="D17" s="1268">
        <v>0</v>
      </c>
      <c r="E17" s="1266"/>
      <c r="F17" s="1268">
        <v>7.15</v>
      </c>
      <c r="G17" s="1268">
        <v>0</v>
      </c>
      <c r="H17" s="1266"/>
      <c r="I17" s="1268">
        <v>1.43</v>
      </c>
      <c r="J17" s="1269">
        <v>0.2</v>
      </c>
    </row>
    <row r="18" spans="2:10" ht="20.399999999999999" customHeight="1">
      <c r="B18" s="257" t="s">
        <v>529</v>
      </c>
      <c r="C18" s="1265">
        <v>0</v>
      </c>
      <c r="D18" s="1265">
        <v>0</v>
      </c>
      <c r="E18" s="1266"/>
      <c r="F18" s="1265">
        <v>0</v>
      </c>
      <c r="G18" s="1265">
        <v>0</v>
      </c>
      <c r="H18" s="1266"/>
      <c r="I18" s="1265">
        <v>0</v>
      </c>
      <c r="J18" s="1267">
        <v>0</v>
      </c>
    </row>
    <row r="19" spans="2:10" ht="20.399999999999999" customHeight="1">
      <c r="B19" s="259" t="s">
        <v>530</v>
      </c>
      <c r="C19" s="1268">
        <v>0</v>
      </c>
      <c r="D19" s="1268">
        <v>0</v>
      </c>
      <c r="E19" s="1266"/>
      <c r="F19" s="1268">
        <v>0</v>
      </c>
      <c r="G19" s="1268">
        <v>0</v>
      </c>
      <c r="H19" s="1266"/>
      <c r="I19" s="1268">
        <v>0</v>
      </c>
      <c r="J19" s="1269">
        <v>0</v>
      </c>
    </row>
    <row r="20" spans="2:10" ht="20.399999999999999" customHeight="1">
      <c r="B20" s="257" t="s">
        <v>531</v>
      </c>
      <c r="C20" s="1265">
        <v>0</v>
      </c>
      <c r="D20" s="1265">
        <v>0</v>
      </c>
      <c r="E20" s="1266"/>
      <c r="F20" s="1265">
        <v>0</v>
      </c>
      <c r="G20" s="1265">
        <v>0</v>
      </c>
      <c r="H20" s="1266"/>
      <c r="I20" s="1265">
        <v>0</v>
      </c>
      <c r="J20" s="1267">
        <v>0</v>
      </c>
    </row>
    <row r="21" spans="2:10" ht="20.399999999999999" customHeight="1">
      <c r="B21" s="259" t="s">
        <v>532</v>
      </c>
      <c r="C21" s="1268">
        <v>13966.153</v>
      </c>
      <c r="D21" s="1268">
        <v>0</v>
      </c>
      <c r="E21" s="1266"/>
      <c r="F21" s="1268">
        <v>13960.945</v>
      </c>
      <c r="G21" s="1268">
        <v>0</v>
      </c>
      <c r="H21" s="1266"/>
      <c r="I21" s="1268">
        <v>9054.5010000000002</v>
      </c>
      <c r="J21" s="1269">
        <v>0.64859999999999995</v>
      </c>
    </row>
    <row r="22" spans="2:10" ht="20.399999999999999" customHeight="1" thickBot="1">
      <c r="B22" s="261" t="s">
        <v>533</v>
      </c>
      <c r="C22" s="1270">
        <v>190627.94899999999</v>
      </c>
      <c r="D22" s="1270">
        <v>20849.311000000002</v>
      </c>
      <c r="E22" s="1266"/>
      <c r="F22" s="1270">
        <v>196570.42199999999</v>
      </c>
      <c r="G22" s="1270">
        <v>4657.7629999999999</v>
      </c>
      <c r="H22" s="1266"/>
      <c r="I22" s="1270">
        <v>60790.830999999998</v>
      </c>
      <c r="J22" s="1271">
        <v>0.30209999999999998</v>
      </c>
    </row>
    <row r="23" spans="2:10" ht="15" customHeight="1">
      <c r="B23" s="1335"/>
      <c r="C23" s="1335" t="s">
        <v>0</v>
      </c>
      <c r="D23" s="1335" t="s">
        <v>0</v>
      </c>
      <c r="E23" s="1336" t="s">
        <v>0</v>
      </c>
      <c r="F23" s="1335" t="s">
        <v>0</v>
      </c>
      <c r="G23" s="1335" t="s">
        <v>0</v>
      </c>
      <c r="H23" s="1336" t="s">
        <v>0</v>
      </c>
      <c r="I23" s="1335" t="s">
        <v>0</v>
      </c>
      <c r="J23" s="1335" t="s">
        <v>0</v>
      </c>
    </row>
    <row r="24" spans="2:10" ht="12.6" customHeight="1"/>
    <row r="25" spans="2:10" ht="12.9" customHeight="1"/>
    <row r="26" spans="2:10" ht="29.1" customHeight="1"/>
    <row r="27" spans="2:10" ht="22.5" customHeight="1"/>
    <row r="28" spans="2:10" ht="14.4" customHeight="1"/>
    <row r="29" spans="2:10" ht="51" customHeight="1"/>
    <row r="30" spans="2:10" ht="44.25" customHeight="1"/>
    <row r="31" spans="2:10" ht="20.399999999999999" customHeight="1"/>
    <row r="32" spans="2:10" ht="20.399999999999999" customHeight="1"/>
    <row r="33" ht="20.399999999999999" customHeight="1"/>
    <row r="34" ht="20.399999999999999" customHeight="1"/>
    <row r="35" ht="20.399999999999999" customHeight="1"/>
    <row r="36" ht="20.399999999999999" customHeight="1"/>
    <row r="37" ht="20.399999999999999" customHeight="1"/>
    <row r="38" ht="20.399999999999999" customHeight="1"/>
    <row r="39" ht="20.399999999999999" customHeight="1"/>
    <row r="40" ht="20.399999999999999" customHeight="1"/>
    <row r="41" ht="20.399999999999999" customHeight="1"/>
    <row r="42" ht="20.399999999999999" customHeight="1"/>
    <row r="43" ht="22.5" customHeight="1"/>
    <row r="44" ht="21.75" customHeight="1"/>
    <row r="45" ht="20.399999999999999" customHeight="1"/>
    <row r="46" ht="20.399999999999999" customHeight="1"/>
    <row r="47" ht="20.399999999999999" customHeight="1"/>
    <row r="48" ht="12.75" customHeight="1"/>
    <row r="49" ht="12.75" customHeight="1"/>
    <row r="50" ht="12.75" customHeight="1"/>
    <row r="51" ht="12.75" customHeight="1"/>
    <row r="52" ht="22.5" customHeight="1"/>
    <row r="53" ht="14.4" customHeight="1"/>
    <row r="54" ht="51" customHeight="1"/>
    <row r="55" ht="44.25" customHeight="1"/>
    <row r="56" ht="20.399999999999999" customHeight="1"/>
    <row r="57" ht="20.399999999999999" customHeight="1"/>
    <row r="58" ht="20.399999999999999" customHeight="1"/>
    <row r="59" ht="20.399999999999999" customHeight="1"/>
    <row r="60" ht="20.399999999999999" customHeight="1"/>
    <row r="61" ht="20.399999999999999" customHeight="1"/>
    <row r="62" ht="20.399999999999999" customHeight="1"/>
    <row r="63" ht="20.399999999999999" customHeight="1"/>
    <row r="64" ht="20.399999999999999" customHeight="1"/>
    <row r="65" ht="20.399999999999999" customHeight="1"/>
    <row r="66" ht="20.399999999999999" customHeight="1"/>
    <row r="67" ht="20.399999999999999" customHeight="1"/>
    <row r="68" ht="20.399999999999999" customHeight="1"/>
    <row r="69" ht="20.399999999999999" customHeight="1"/>
    <row r="70" ht="20.399999999999999" customHeight="1"/>
    <row r="71" ht="20.399999999999999" customHeight="1"/>
    <row r="72" ht="20.399999999999999" customHeight="1"/>
    <row r="73" ht="12.75" customHeight="1"/>
  </sheetData>
  <mergeCells count="5">
    <mergeCell ref="B23:J23"/>
    <mergeCell ref="B2:J2"/>
    <mergeCell ref="C4:D4"/>
    <mergeCell ref="F4:G4"/>
    <mergeCell ref="I4:J4"/>
  </mergeCells>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J22"/>
  <sheetViews>
    <sheetView showGridLines="0" showRowColHeaders="0" workbookViewId="0"/>
  </sheetViews>
  <sheetFormatPr baseColWidth="10" defaultColWidth="8.88671875" defaultRowHeight="16.8"/>
  <cols>
    <col min="1" max="1" width="10.33203125" style="708" customWidth="1"/>
    <col min="2" max="2" width="42.88671875" style="708" customWidth="1"/>
    <col min="3" max="4" width="14.44140625" style="708" customWidth="1"/>
    <col min="5" max="5" width="0.88671875" style="708" customWidth="1"/>
    <col min="6" max="7" width="16.33203125" style="708" customWidth="1"/>
    <col min="8" max="8" width="0.88671875" style="708" customWidth="1"/>
    <col min="9" max="10" width="9.6640625" style="708" customWidth="1"/>
    <col min="11" max="16384" width="8.88671875" style="708"/>
  </cols>
  <sheetData>
    <row r="2" spans="2:10" ht="18" customHeight="1" thickBot="1">
      <c r="B2" s="1338" t="s">
        <v>1676</v>
      </c>
      <c r="C2" s="1338"/>
      <c r="D2" s="1338"/>
      <c r="E2" s="1338"/>
      <c r="F2" s="1338"/>
      <c r="G2" s="1338"/>
      <c r="H2" s="1338"/>
      <c r="I2" s="1338"/>
      <c r="J2" s="1338"/>
    </row>
    <row r="3" spans="2:10" ht="15.75" customHeight="1">
      <c r="B3" s="702" t="s">
        <v>1153</v>
      </c>
      <c r="C3" s="795"/>
      <c r="D3" s="795"/>
      <c r="E3" s="795"/>
      <c r="F3" s="795"/>
      <c r="G3" s="795"/>
      <c r="H3" s="795"/>
      <c r="J3" s="796">
        <v>2019</v>
      </c>
    </row>
    <row r="4" spans="2:10" ht="48.75" customHeight="1">
      <c r="B4" s="797"/>
      <c r="C4" s="1339" t="s">
        <v>1675</v>
      </c>
      <c r="D4" s="1339" t="s">
        <v>0</v>
      </c>
      <c r="E4" s="798"/>
      <c r="F4" s="1339" t="s">
        <v>1674</v>
      </c>
      <c r="G4" s="1339" t="s">
        <v>0</v>
      </c>
      <c r="H4" s="798"/>
      <c r="I4" s="1339" t="s">
        <v>1673</v>
      </c>
      <c r="J4" s="1339"/>
    </row>
    <row r="5" spans="2:10" ht="44.25" customHeight="1">
      <c r="B5" s="799" t="s">
        <v>1672</v>
      </c>
      <c r="C5" s="800" t="s">
        <v>1671</v>
      </c>
      <c r="D5" s="801" t="s">
        <v>1670</v>
      </c>
      <c r="E5" s="798"/>
      <c r="F5" s="800" t="s">
        <v>1671</v>
      </c>
      <c r="G5" s="801" t="s">
        <v>1670</v>
      </c>
      <c r="H5" s="798"/>
      <c r="I5" s="800" t="s">
        <v>1154</v>
      </c>
      <c r="J5" s="801" t="s">
        <v>1669</v>
      </c>
    </row>
    <row r="6" spans="2:10" ht="20.25" customHeight="1">
      <c r="B6" s="323" t="s">
        <v>1655</v>
      </c>
      <c r="C6" s="735">
        <v>46653.966999999997</v>
      </c>
      <c r="D6" s="735">
        <v>574.37400000000002</v>
      </c>
      <c r="E6" s="1262"/>
      <c r="F6" s="735">
        <v>48239.298999999999</v>
      </c>
      <c r="G6" s="735">
        <v>10.773999999999999</v>
      </c>
      <c r="H6" s="1262"/>
      <c r="I6" s="735">
        <v>8826.0640000000003</v>
      </c>
      <c r="J6" s="773">
        <v>0.182923</v>
      </c>
    </row>
    <row r="7" spans="2:10" ht="20.25" customHeight="1">
      <c r="B7" s="325" t="s">
        <v>1668</v>
      </c>
      <c r="C7" s="737">
        <v>10282.859</v>
      </c>
      <c r="D7" s="737">
        <v>3159.0030000000002</v>
      </c>
      <c r="E7" s="1262"/>
      <c r="F7" s="737">
        <v>9935.1209999999992</v>
      </c>
      <c r="G7" s="737">
        <v>683.101</v>
      </c>
      <c r="H7" s="1262"/>
      <c r="I7" s="737">
        <v>268.49599999999998</v>
      </c>
      <c r="J7" s="774">
        <v>2.5285999999999999E-2</v>
      </c>
    </row>
    <row r="8" spans="2:10" ht="20.25" customHeight="1">
      <c r="B8" s="323" t="s">
        <v>1667</v>
      </c>
      <c r="C8" s="735">
        <v>3997.5430000000001</v>
      </c>
      <c r="D8" s="735">
        <v>1240.8800000000001</v>
      </c>
      <c r="E8" s="1262"/>
      <c r="F8" s="735">
        <v>4085.674</v>
      </c>
      <c r="G8" s="735">
        <v>414.57100000000003</v>
      </c>
      <c r="H8" s="1262"/>
      <c r="I8" s="735">
        <v>2174.69</v>
      </c>
      <c r="J8" s="773">
        <v>0.483238</v>
      </c>
    </row>
    <row r="9" spans="2:10" ht="20.25" customHeight="1">
      <c r="B9" s="325" t="s">
        <v>1666</v>
      </c>
      <c r="C9" s="737">
        <v>35.835999999999999</v>
      </c>
      <c r="D9" s="737">
        <v>19.494</v>
      </c>
      <c r="E9" s="1262"/>
      <c r="F9" s="737">
        <v>756.48400000000004</v>
      </c>
      <c r="G9" s="737">
        <v>0.25900000000000001</v>
      </c>
      <c r="H9" s="1262"/>
      <c r="I9" s="737">
        <v>0</v>
      </c>
      <c r="J9" s="774">
        <v>0</v>
      </c>
    </row>
    <row r="10" spans="2:10" ht="20.25" customHeight="1">
      <c r="B10" s="323" t="s">
        <v>1665</v>
      </c>
      <c r="C10" s="735">
        <v>0</v>
      </c>
      <c r="D10" s="735">
        <v>0</v>
      </c>
      <c r="E10" s="1262"/>
      <c r="F10" s="735">
        <v>0</v>
      </c>
      <c r="G10" s="735">
        <v>0</v>
      </c>
      <c r="H10" s="1262"/>
      <c r="I10" s="735">
        <v>0</v>
      </c>
      <c r="J10" s="773">
        <v>0</v>
      </c>
    </row>
    <row r="11" spans="2:10" ht="20.25" customHeight="1">
      <c r="B11" s="325" t="s">
        <v>1664</v>
      </c>
      <c r="C11" s="737">
        <v>2556.1489999999999</v>
      </c>
      <c r="D11" s="737">
        <v>1450.547</v>
      </c>
      <c r="E11" s="1262"/>
      <c r="F11" s="737">
        <v>2025.615</v>
      </c>
      <c r="G11" s="737">
        <v>250.49199999999999</v>
      </c>
      <c r="H11" s="1262"/>
      <c r="I11" s="737">
        <v>817.721</v>
      </c>
      <c r="J11" s="774">
        <v>0.359263</v>
      </c>
    </row>
    <row r="12" spans="2:10" ht="20.25" customHeight="1">
      <c r="B12" s="323" t="s">
        <v>1651</v>
      </c>
      <c r="C12" s="735">
        <v>26046.251</v>
      </c>
      <c r="D12" s="735">
        <v>6637.6559999999999</v>
      </c>
      <c r="E12" s="1262"/>
      <c r="F12" s="735">
        <v>22619.667000000001</v>
      </c>
      <c r="G12" s="735">
        <v>1247.81</v>
      </c>
      <c r="H12" s="1262"/>
      <c r="I12" s="735">
        <v>22885.672999999999</v>
      </c>
      <c r="J12" s="773">
        <v>0.95886400000000005</v>
      </c>
    </row>
    <row r="13" spans="2:10" ht="20.25" customHeight="1">
      <c r="B13" s="325" t="s">
        <v>1663</v>
      </c>
      <c r="C13" s="737">
        <v>12560.275</v>
      </c>
      <c r="D13" s="737">
        <v>3438.1170000000002</v>
      </c>
      <c r="E13" s="1262"/>
      <c r="F13" s="737">
        <v>11558.405000000001</v>
      </c>
      <c r="G13" s="737">
        <v>167.792</v>
      </c>
      <c r="H13" s="1262"/>
      <c r="I13" s="737">
        <v>6898.9139999999998</v>
      </c>
      <c r="J13" s="774">
        <v>0.58833299999999999</v>
      </c>
    </row>
    <row r="14" spans="2:10" ht="20.25" customHeight="1">
      <c r="B14" s="323" t="s">
        <v>1612</v>
      </c>
      <c r="C14" s="735">
        <v>14700.733</v>
      </c>
      <c r="D14" s="735">
        <v>1240.269</v>
      </c>
      <c r="E14" s="1262"/>
      <c r="F14" s="735">
        <v>14591.885</v>
      </c>
      <c r="G14" s="735">
        <v>323.81700000000001</v>
      </c>
      <c r="H14" s="1262"/>
      <c r="I14" s="735">
        <v>5808.0360000000001</v>
      </c>
      <c r="J14" s="773">
        <v>0.38939099999999999</v>
      </c>
    </row>
    <row r="15" spans="2:10" ht="20.25" customHeight="1">
      <c r="B15" s="325" t="s">
        <v>1702</v>
      </c>
      <c r="C15" s="737">
        <v>1714.127</v>
      </c>
      <c r="D15" s="737">
        <v>181.98599999999999</v>
      </c>
      <c r="E15" s="1262"/>
      <c r="F15" s="737">
        <v>922.00199999999995</v>
      </c>
      <c r="G15" s="737">
        <v>22.173999999999999</v>
      </c>
      <c r="H15" s="1262"/>
      <c r="I15" s="737">
        <v>1076.73</v>
      </c>
      <c r="J15" s="774">
        <v>1.1403920000000001</v>
      </c>
    </row>
    <row r="16" spans="2:10" ht="20.25" customHeight="1">
      <c r="B16" s="323" t="s">
        <v>1661</v>
      </c>
      <c r="C16" s="735">
        <v>239.94499999999999</v>
      </c>
      <c r="D16" s="735">
        <v>190.75200000000001</v>
      </c>
      <c r="E16" s="1262"/>
      <c r="F16" s="735">
        <v>232.84299999999999</v>
      </c>
      <c r="G16" s="735">
        <v>65.869</v>
      </c>
      <c r="H16" s="1262"/>
      <c r="I16" s="735">
        <v>448.06900000000002</v>
      </c>
      <c r="J16" s="773">
        <v>1.5</v>
      </c>
    </row>
    <row r="17" spans="2:10" ht="20.25" customHeight="1">
      <c r="B17" s="325" t="s">
        <v>1660</v>
      </c>
      <c r="C17" s="737">
        <v>7.3739999999999997</v>
      </c>
      <c r="D17" s="737">
        <v>0</v>
      </c>
      <c r="E17" s="1262"/>
      <c r="F17" s="737">
        <v>7.3739999999999997</v>
      </c>
      <c r="G17" s="737">
        <v>0</v>
      </c>
      <c r="H17" s="1262"/>
      <c r="I17" s="737">
        <v>1.4750000000000001</v>
      </c>
      <c r="J17" s="774">
        <v>0.2</v>
      </c>
    </row>
    <row r="18" spans="2:10" ht="20.25" customHeight="1">
      <c r="B18" s="323" t="s">
        <v>1611</v>
      </c>
      <c r="C18" s="735">
        <v>0</v>
      </c>
      <c r="D18" s="735">
        <v>0</v>
      </c>
      <c r="E18" s="1262"/>
      <c r="F18" s="735">
        <v>0</v>
      </c>
      <c r="G18" s="735">
        <v>0</v>
      </c>
      <c r="H18" s="1262"/>
      <c r="I18" s="735">
        <v>0</v>
      </c>
      <c r="J18" s="773">
        <v>0</v>
      </c>
    </row>
    <row r="19" spans="2:10" ht="20.25" customHeight="1">
      <c r="B19" s="325" t="s">
        <v>1659</v>
      </c>
      <c r="C19" s="737">
        <v>0</v>
      </c>
      <c r="D19" s="737">
        <v>0</v>
      </c>
      <c r="E19" s="1262"/>
      <c r="F19" s="737">
        <v>0</v>
      </c>
      <c r="G19" s="737">
        <v>0</v>
      </c>
      <c r="H19" s="1262"/>
      <c r="I19" s="737">
        <v>0</v>
      </c>
      <c r="J19" s="774">
        <v>0</v>
      </c>
    </row>
    <row r="20" spans="2:10" ht="20.25" customHeight="1">
      <c r="B20" s="323" t="s">
        <v>1658</v>
      </c>
      <c r="C20" s="735">
        <v>0</v>
      </c>
      <c r="D20" s="735">
        <v>0</v>
      </c>
      <c r="E20" s="1262"/>
      <c r="F20" s="735">
        <v>0</v>
      </c>
      <c r="G20" s="735">
        <v>0</v>
      </c>
      <c r="H20" s="1262"/>
      <c r="I20" s="735">
        <v>0</v>
      </c>
      <c r="J20" s="773">
        <v>0</v>
      </c>
    </row>
    <row r="21" spans="2:10" ht="20.25" customHeight="1">
      <c r="B21" s="325" t="s">
        <v>1657</v>
      </c>
      <c r="C21" s="737">
        <v>14580.007</v>
      </c>
      <c r="D21" s="737">
        <v>0</v>
      </c>
      <c r="E21" s="1262"/>
      <c r="F21" s="737">
        <v>14569.261</v>
      </c>
      <c r="G21" s="737">
        <v>0</v>
      </c>
      <c r="H21" s="1262"/>
      <c r="I21" s="737">
        <v>9632.5830000000005</v>
      </c>
      <c r="J21" s="774">
        <v>0.66115800000000002</v>
      </c>
    </row>
    <row r="22" spans="2:10" ht="20.25" customHeight="1" thickBot="1">
      <c r="B22" s="770" t="s">
        <v>1193</v>
      </c>
      <c r="C22" s="1263">
        <v>133375.06700000001</v>
      </c>
      <c r="D22" s="1263">
        <v>18133.077000000001</v>
      </c>
      <c r="E22" s="1264"/>
      <c r="F22" s="1263">
        <v>129543.63</v>
      </c>
      <c r="G22" s="1263">
        <v>3186.6590000000001</v>
      </c>
      <c r="H22" s="1264"/>
      <c r="I22" s="1263">
        <v>58838.45</v>
      </c>
      <c r="J22" s="776">
        <v>0.44329299999999999</v>
      </c>
    </row>
  </sheetData>
  <mergeCells count="4">
    <mergeCell ref="B2:J2"/>
    <mergeCell ref="C4:D4"/>
    <mergeCell ref="F4:G4"/>
    <mergeCell ref="I4:J4"/>
  </mergeCells>
  <pageMargins left="0.7" right="0.7" top="0.75" bottom="0.75" header="0.3" footer="0.3"/>
  <pageSetup orientation="portrait" horizontalDpi="72" verticalDpi="72"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U74"/>
  <sheetViews>
    <sheetView showGridLines="0" showRowColHeaders="0" zoomScale="85" zoomScaleNormal="85" workbookViewId="0"/>
  </sheetViews>
  <sheetFormatPr baseColWidth="10" defaultColWidth="9.109375" defaultRowHeight="13.2"/>
  <cols>
    <col min="2" max="2" width="5.88671875"/>
    <col min="3" max="3" width="48"/>
    <col min="5" max="17" width="8.5546875" bestFit="1" customWidth="1"/>
    <col min="18" max="18" width="9" bestFit="1" customWidth="1"/>
    <col min="19" max="19" width="11.33203125" bestFit="1" customWidth="1"/>
    <col min="20" max="20" width="10.5546875" bestFit="1" customWidth="1"/>
    <col min="21" max="21" width="12.33203125" bestFit="1" customWidth="1"/>
  </cols>
  <sheetData>
    <row r="1" spans="2:21" ht="12.75" customHeight="1">
      <c r="B1" s="52"/>
      <c r="C1" s="52"/>
      <c r="D1" s="52"/>
      <c r="E1" s="52"/>
      <c r="F1" s="52"/>
      <c r="G1" s="52"/>
      <c r="H1" s="52"/>
      <c r="I1" s="52"/>
      <c r="J1" s="52"/>
      <c r="K1" s="52"/>
      <c r="L1" s="52"/>
      <c r="M1" s="52"/>
      <c r="N1" s="52"/>
      <c r="O1" s="52"/>
      <c r="P1" s="52"/>
      <c r="Q1" s="52"/>
      <c r="R1" s="52"/>
      <c r="S1" s="52"/>
      <c r="T1" s="52"/>
      <c r="U1" s="52"/>
    </row>
    <row r="2" spans="2:21" ht="27.6" customHeight="1" thickBot="1">
      <c r="B2" s="52"/>
      <c r="C2" s="1310" t="s">
        <v>1703</v>
      </c>
      <c r="D2" s="1310" t="s">
        <v>0</v>
      </c>
      <c r="E2" s="1310" t="s">
        <v>0</v>
      </c>
      <c r="F2" s="1310" t="s">
        <v>0</v>
      </c>
      <c r="G2" s="1310" t="s">
        <v>0</v>
      </c>
      <c r="H2" s="1310" t="s">
        <v>0</v>
      </c>
      <c r="I2" s="1310" t="s">
        <v>0</v>
      </c>
      <c r="J2" s="1310" t="s">
        <v>0</v>
      </c>
      <c r="K2" s="1310" t="s">
        <v>0</v>
      </c>
      <c r="L2" s="1310" t="s">
        <v>0</v>
      </c>
      <c r="M2" s="1310" t="s">
        <v>0</v>
      </c>
      <c r="N2" s="1310" t="s">
        <v>0</v>
      </c>
      <c r="O2" s="1310" t="s">
        <v>0</v>
      </c>
      <c r="P2" s="1310" t="s">
        <v>0</v>
      </c>
      <c r="Q2" s="1310" t="s">
        <v>0</v>
      </c>
      <c r="R2" s="1310" t="s">
        <v>0</v>
      </c>
      <c r="S2" s="1310" t="s">
        <v>0</v>
      </c>
      <c r="T2" s="1310" t="s">
        <v>0</v>
      </c>
      <c r="U2" s="53"/>
    </row>
    <row r="3" spans="2:21" ht="12.75" customHeight="1">
      <c r="B3" s="52"/>
      <c r="C3" s="10" t="s">
        <v>534</v>
      </c>
      <c r="D3" s="262"/>
      <c r="E3" s="262"/>
      <c r="F3" s="262"/>
      <c r="G3" s="262"/>
      <c r="H3" s="262"/>
      <c r="I3" s="262"/>
      <c r="J3" s="262"/>
      <c r="K3" s="262"/>
      <c r="L3" s="262"/>
      <c r="M3" s="262"/>
      <c r="N3" s="262"/>
      <c r="O3" s="262"/>
      <c r="P3" s="262"/>
      <c r="Q3" s="262"/>
      <c r="R3" s="262"/>
      <c r="S3" s="262"/>
      <c r="T3" s="262"/>
      <c r="U3" s="262"/>
    </row>
    <row r="4" spans="2:21" ht="12.75" customHeight="1">
      <c r="B4" s="52"/>
      <c r="C4" s="1340" t="s">
        <v>535</v>
      </c>
      <c r="D4" s="1341" t="s">
        <v>536</v>
      </c>
      <c r="E4" s="1341" t="s">
        <v>0</v>
      </c>
      <c r="F4" s="1341" t="s">
        <v>0</v>
      </c>
      <c r="G4" s="1341" t="s">
        <v>0</v>
      </c>
      <c r="H4" s="1341" t="s">
        <v>0</v>
      </c>
      <c r="I4" s="1341" t="s">
        <v>0</v>
      </c>
      <c r="J4" s="1341" t="s">
        <v>0</v>
      </c>
      <c r="K4" s="1341" t="s">
        <v>0</v>
      </c>
      <c r="L4" s="1341" t="s">
        <v>0</v>
      </c>
      <c r="M4" s="1341" t="s">
        <v>0</v>
      </c>
      <c r="N4" s="1341" t="s">
        <v>0</v>
      </c>
      <c r="O4" s="1341" t="s">
        <v>0</v>
      </c>
      <c r="P4" s="1341" t="s">
        <v>0</v>
      </c>
      <c r="Q4" s="1341" t="s">
        <v>0</v>
      </c>
      <c r="R4" s="1341" t="s">
        <v>0</v>
      </c>
      <c r="S4" s="1341" t="s">
        <v>0</v>
      </c>
      <c r="T4" s="1342" t="s">
        <v>537</v>
      </c>
      <c r="U4" s="1342" t="s">
        <v>538</v>
      </c>
    </row>
    <row r="5" spans="2:21" ht="27" customHeight="1">
      <c r="B5" s="52"/>
      <c r="C5" s="1340" t="s">
        <v>0</v>
      </c>
      <c r="D5" s="263">
        <v>0</v>
      </c>
      <c r="E5" s="263">
        <v>0.02</v>
      </c>
      <c r="F5" s="263">
        <v>0.04</v>
      </c>
      <c r="G5" s="263">
        <v>0.1</v>
      </c>
      <c r="H5" s="263">
        <v>0.2</v>
      </c>
      <c r="I5" s="263">
        <v>0.35</v>
      </c>
      <c r="J5" s="263">
        <v>0.5</v>
      </c>
      <c r="K5" s="263">
        <v>0.7</v>
      </c>
      <c r="L5" s="263">
        <v>0.75</v>
      </c>
      <c r="M5" s="263">
        <v>1</v>
      </c>
      <c r="N5" s="263">
        <v>1.5</v>
      </c>
      <c r="O5" s="263">
        <v>2.5</v>
      </c>
      <c r="P5" s="263">
        <v>3.7</v>
      </c>
      <c r="Q5" s="263">
        <v>12.5</v>
      </c>
      <c r="R5" s="263" t="s">
        <v>539</v>
      </c>
      <c r="S5" s="263" t="s">
        <v>540</v>
      </c>
      <c r="T5" s="1342" t="s">
        <v>0</v>
      </c>
      <c r="U5" s="1342" t="s">
        <v>0</v>
      </c>
    </row>
    <row r="6" spans="2:21" ht="20.399999999999999" customHeight="1">
      <c r="B6" s="52"/>
      <c r="C6" s="257" t="s">
        <v>541</v>
      </c>
      <c r="D6" s="46">
        <v>97487.396999999997</v>
      </c>
      <c r="E6" s="46">
        <v>0</v>
      </c>
      <c r="F6" s="46">
        <v>0</v>
      </c>
      <c r="G6" s="46">
        <v>0</v>
      </c>
      <c r="H6" s="46">
        <v>2E-3</v>
      </c>
      <c r="I6" s="46">
        <v>0</v>
      </c>
      <c r="J6" s="46">
        <v>0</v>
      </c>
      <c r="K6" s="46">
        <v>0</v>
      </c>
      <c r="L6" s="46">
        <v>0</v>
      </c>
      <c r="M6" s="46">
        <v>5378.152</v>
      </c>
      <c r="N6" s="46">
        <v>2.806</v>
      </c>
      <c r="O6" s="46">
        <v>1320.4949999999999</v>
      </c>
      <c r="P6" s="46">
        <v>0</v>
      </c>
      <c r="Q6" s="46">
        <v>0</v>
      </c>
      <c r="R6" s="46">
        <v>0</v>
      </c>
      <c r="S6" s="46">
        <v>0</v>
      </c>
      <c r="T6" s="46">
        <v>104188.851</v>
      </c>
      <c r="U6" s="46">
        <v>104185.141</v>
      </c>
    </row>
    <row r="7" spans="2:21" ht="20.399999999999999" customHeight="1">
      <c r="B7" s="52"/>
      <c r="C7" s="259" t="s">
        <v>542</v>
      </c>
      <c r="D7" s="44">
        <v>15937.682000000001</v>
      </c>
      <c r="E7" s="44">
        <v>0</v>
      </c>
      <c r="F7" s="44">
        <v>0</v>
      </c>
      <c r="G7" s="44">
        <v>0</v>
      </c>
      <c r="H7" s="44">
        <v>904.42499999999995</v>
      </c>
      <c r="I7" s="44">
        <v>0</v>
      </c>
      <c r="J7" s="44">
        <v>84.846000000000004</v>
      </c>
      <c r="K7" s="44">
        <v>0</v>
      </c>
      <c r="L7" s="44">
        <v>0</v>
      </c>
      <c r="M7" s="44">
        <v>188.863</v>
      </c>
      <c r="N7" s="44">
        <v>0</v>
      </c>
      <c r="O7" s="44">
        <v>0</v>
      </c>
      <c r="P7" s="44">
        <v>0</v>
      </c>
      <c r="Q7" s="44">
        <v>0</v>
      </c>
      <c r="R7" s="44">
        <v>0</v>
      </c>
      <c r="S7" s="44">
        <v>0</v>
      </c>
      <c r="T7" s="44">
        <v>17115.815999999999</v>
      </c>
      <c r="U7" s="44">
        <v>17105.721000000001</v>
      </c>
    </row>
    <row r="8" spans="2:21" ht="20.399999999999999" customHeight="1">
      <c r="B8" s="52"/>
      <c r="C8" s="257" t="s">
        <v>543</v>
      </c>
      <c r="D8" s="46">
        <v>1663.12</v>
      </c>
      <c r="E8" s="46">
        <v>0</v>
      </c>
      <c r="F8" s="46">
        <v>0</v>
      </c>
      <c r="G8" s="46">
        <v>0</v>
      </c>
      <c r="H8" s="46">
        <v>321.43099999999998</v>
      </c>
      <c r="I8" s="46">
        <v>0</v>
      </c>
      <c r="J8" s="46">
        <v>2650.2139999999999</v>
      </c>
      <c r="K8" s="46">
        <v>0</v>
      </c>
      <c r="L8" s="46">
        <v>0</v>
      </c>
      <c r="M8" s="46">
        <v>387.815</v>
      </c>
      <c r="N8" s="46">
        <v>0</v>
      </c>
      <c r="O8" s="46">
        <v>0</v>
      </c>
      <c r="P8" s="46">
        <v>0</v>
      </c>
      <c r="Q8" s="46">
        <v>0</v>
      </c>
      <c r="R8" s="46">
        <v>0</v>
      </c>
      <c r="S8" s="46">
        <v>0</v>
      </c>
      <c r="T8" s="46">
        <v>5022.58</v>
      </c>
      <c r="U8" s="46">
        <v>5021.9279999999999</v>
      </c>
    </row>
    <row r="9" spans="2:21" ht="20.399999999999999" customHeight="1">
      <c r="B9" s="52"/>
      <c r="C9" s="259" t="s">
        <v>544</v>
      </c>
      <c r="D9" s="44">
        <v>888.48500000000001</v>
      </c>
      <c r="E9" s="44">
        <v>0</v>
      </c>
      <c r="F9" s="44">
        <v>0</v>
      </c>
      <c r="G9" s="44">
        <v>0</v>
      </c>
      <c r="H9" s="44">
        <v>0</v>
      </c>
      <c r="I9" s="44">
        <v>0</v>
      </c>
      <c r="J9" s="44">
        <v>0</v>
      </c>
      <c r="K9" s="44">
        <v>0</v>
      </c>
      <c r="L9" s="44">
        <v>0</v>
      </c>
      <c r="M9" s="44">
        <v>0</v>
      </c>
      <c r="N9" s="44">
        <v>0</v>
      </c>
      <c r="O9" s="44">
        <v>0</v>
      </c>
      <c r="P9" s="44">
        <v>0</v>
      </c>
      <c r="Q9" s="44">
        <v>0</v>
      </c>
      <c r="R9" s="44">
        <v>0</v>
      </c>
      <c r="S9" s="44">
        <v>0</v>
      </c>
      <c r="T9" s="44">
        <v>888.48500000000001</v>
      </c>
      <c r="U9" s="44">
        <v>888.48500000000001</v>
      </c>
    </row>
    <row r="10" spans="2:21" ht="20.399999999999999" customHeight="1">
      <c r="B10" s="52"/>
      <c r="C10" s="257" t="s">
        <v>545</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row>
    <row r="11" spans="2:21" ht="20.399999999999999" customHeight="1">
      <c r="B11" s="52"/>
      <c r="C11" s="259" t="s">
        <v>546</v>
      </c>
      <c r="D11" s="44">
        <v>0</v>
      </c>
      <c r="E11" s="44">
        <v>3.0000000000000001E-3</v>
      </c>
      <c r="F11" s="44">
        <v>0</v>
      </c>
      <c r="G11" s="44">
        <v>0</v>
      </c>
      <c r="H11" s="44">
        <v>1810.241</v>
      </c>
      <c r="I11" s="44">
        <v>0</v>
      </c>
      <c r="J11" s="44">
        <v>1238.884</v>
      </c>
      <c r="K11" s="44">
        <v>0</v>
      </c>
      <c r="L11" s="44">
        <v>0</v>
      </c>
      <c r="M11" s="44">
        <v>329.76799999999997</v>
      </c>
      <c r="N11" s="44">
        <v>7.0129999999999999</v>
      </c>
      <c r="O11" s="44">
        <v>0</v>
      </c>
      <c r="P11" s="44">
        <v>0</v>
      </c>
      <c r="Q11" s="44">
        <v>0</v>
      </c>
      <c r="R11" s="44">
        <v>0</v>
      </c>
      <c r="S11" s="44">
        <v>0</v>
      </c>
      <c r="T11" s="44">
        <v>3385.91</v>
      </c>
      <c r="U11" s="44">
        <v>972.61800000000005</v>
      </c>
    </row>
    <row r="12" spans="2:21" ht="20.399999999999999" customHeight="1">
      <c r="B12" s="52"/>
      <c r="C12" s="257" t="s">
        <v>547</v>
      </c>
      <c r="D12" s="46">
        <v>396.38299999999998</v>
      </c>
      <c r="E12" s="46">
        <v>0</v>
      </c>
      <c r="F12" s="46">
        <v>0</v>
      </c>
      <c r="G12" s="46">
        <v>0</v>
      </c>
      <c r="H12" s="46">
        <v>15.417</v>
      </c>
      <c r="I12" s="46">
        <v>0</v>
      </c>
      <c r="J12" s="46">
        <v>17.018000000000001</v>
      </c>
      <c r="K12" s="46">
        <v>0</v>
      </c>
      <c r="L12" s="46">
        <v>0</v>
      </c>
      <c r="M12" s="46">
        <v>26890.215</v>
      </c>
      <c r="N12" s="46">
        <v>11.146000000000001</v>
      </c>
      <c r="O12" s="46">
        <v>0</v>
      </c>
      <c r="P12" s="46">
        <v>0</v>
      </c>
      <c r="Q12" s="46">
        <v>0</v>
      </c>
      <c r="R12" s="46">
        <v>0</v>
      </c>
      <c r="S12" s="46">
        <v>0</v>
      </c>
      <c r="T12" s="46">
        <v>27330.178</v>
      </c>
      <c r="U12" s="46">
        <v>27152.784</v>
      </c>
    </row>
    <row r="13" spans="2:21" ht="20.399999999999999" customHeight="1">
      <c r="B13" s="52"/>
      <c r="C13" s="259" t="s">
        <v>548</v>
      </c>
      <c r="D13" s="44">
        <v>1841.1120000000001</v>
      </c>
      <c r="E13" s="44">
        <v>0</v>
      </c>
      <c r="F13" s="44">
        <v>0</v>
      </c>
      <c r="G13" s="44">
        <v>0</v>
      </c>
      <c r="H13" s="44">
        <v>0</v>
      </c>
      <c r="I13" s="44">
        <v>0</v>
      </c>
      <c r="J13" s="44">
        <v>1.49</v>
      </c>
      <c r="K13" s="44">
        <v>0</v>
      </c>
      <c r="L13" s="44">
        <v>9980.4770000000008</v>
      </c>
      <c r="M13" s="44">
        <v>0</v>
      </c>
      <c r="N13" s="44">
        <v>0</v>
      </c>
      <c r="O13" s="44">
        <v>0</v>
      </c>
      <c r="P13" s="44">
        <v>0</v>
      </c>
      <c r="Q13" s="44">
        <v>0</v>
      </c>
      <c r="R13" s="44">
        <v>0</v>
      </c>
      <c r="S13" s="44">
        <v>0</v>
      </c>
      <c r="T13" s="44">
        <v>11823.08</v>
      </c>
      <c r="U13" s="44">
        <v>11823.08</v>
      </c>
    </row>
    <row r="14" spans="2:21" ht="20.399999999999999" customHeight="1">
      <c r="B14" s="52"/>
      <c r="C14" s="257" t="s">
        <v>549</v>
      </c>
      <c r="D14" s="46">
        <v>0</v>
      </c>
      <c r="E14" s="46">
        <v>0</v>
      </c>
      <c r="F14" s="46">
        <v>0</v>
      </c>
      <c r="G14" s="46">
        <v>0</v>
      </c>
      <c r="H14" s="46">
        <v>0</v>
      </c>
      <c r="I14" s="46">
        <v>12555.968000000001</v>
      </c>
      <c r="J14" s="46">
        <v>3239.1680000000001</v>
      </c>
      <c r="K14" s="46">
        <v>0</v>
      </c>
      <c r="L14" s="46">
        <v>99.994</v>
      </c>
      <c r="M14" s="46">
        <v>465.40600000000001</v>
      </c>
      <c r="N14" s="46">
        <v>0</v>
      </c>
      <c r="O14" s="46">
        <v>0</v>
      </c>
      <c r="P14" s="46">
        <v>0</v>
      </c>
      <c r="Q14" s="46">
        <v>0</v>
      </c>
      <c r="R14" s="46">
        <v>0</v>
      </c>
      <c r="S14" s="46">
        <v>0</v>
      </c>
      <c r="T14" s="46">
        <v>16360.536</v>
      </c>
      <c r="U14" s="46">
        <v>16360.536</v>
      </c>
    </row>
    <row r="15" spans="2:21" ht="20.399999999999999" customHeight="1">
      <c r="B15" s="52"/>
      <c r="C15" s="259" t="s">
        <v>550</v>
      </c>
      <c r="D15" s="44">
        <v>0</v>
      </c>
      <c r="E15" s="44">
        <v>0</v>
      </c>
      <c r="F15" s="44">
        <v>0</v>
      </c>
      <c r="G15" s="44">
        <v>0</v>
      </c>
      <c r="H15" s="44">
        <v>0</v>
      </c>
      <c r="I15" s="44">
        <v>0</v>
      </c>
      <c r="J15" s="44">
        <v>0</v>
      </c>
      <c r="K15" s="44">
        <v>0</v>
      </c>
      <c r="L15" s="44">
        <v>0</v>
      </c>
      <c r="M15" s="44">
        <v>553.70100000000002</v>
      </c>
      <c r="N15" s="44">
        <v>299.43</v>
      </c>
      <c r="O15" s="44">
        <v>0</v>
      </c>
      <c r="P15" s="44">
        <v>0</v>
      </c>
      <c r="Q15" s="44">
        <v>0</v>
      </c>
      <c r="R15" s="44">
        <v>0</v>
      </c>
      <c r="S15" s="44">
        <v>0</v>
      </c>
      <c r="T15" s="44">
        <v>853.13</v>
      </c>
      <c r="U15" s="44">
        <v>853.13</v>
      </c>
    </row>
    <row r="16" spans="2:21" ht="20.399999999999999" customHeight="1">
      <c r="B16" s="52"/>
      <c r="C16" s="257" t="s">
        <v>551</v>
      </c>
      <c r="D16" s="46">
        <v>0</v>
      </c>
      <c r="E16" s="46">
        <v>0</v>
      </c>
      <c r="F16" s="46">
        <v>0</v>
      </c>
      <c r="G16" s="46">
        <v>0</v>
      </c>
      <c r="H16" s="46">
        <v>0</v>
      </c>
      <c r="I16" s="46">
        <v>0</v>
      </c>
      <c r="J16" s="46">
        <v>0</v>
      </c>
      <c r="K16" s="46">
        <v>0</v>
      </c>
      <c r="L16" s="46">
        <v>0</v>
      </c>
      <c r="M16" s="46">
        <v>0</v>
      </c>
      <c r="N16" s="46">
        <v>291.52600000000001</v>
      </c>
      <c r="O16" s="46">
        <v>0</v>
      </c>
      <c r="P16" s="46">
        <v>0</v>
      </c>
      <c r="Q16" s="46">
        <v>0</v>
      </c>
      <c r="R16" s="46">
        <v>0</v>
      </c>
      <c r="S16" s="46">
        <v>0</v>
      </c>
      <c r="T16" s="46">
        <v>291.52600000000001</v>
      </c>
      <c r="U16" s="46">
        <v>291.52600000000001</v>
      </c>
    </row>
    <row r="17" spans="2:21" ht="20.399999999999999" customHeight="1">
      <c r="B17" s="52"/>
      <c r="C17" s="259" t="s">
        <v>552</v>
      </c>
      <c r="D17" s="44">
        <v>0</v>
      </c>
      <c r="E17" s="44">
        <v>0</v>
      </c>
      <c r="F17" s="44">
        <v>0</v>
      </c>
      <c r="G17" s="44">
        <v>0</v>
      </c>
      <c r="H17" s="44">
        <v>7.15</v>
      </c>
      <c r="I17" s="44">
        <v>0</v>
      </c>
      <c r="J17" s="44">
        <v>0</v>
      </c>
      <c r="K17" s="44">
        <v>0</v>
      </c>
      <c r="L17" s="44">
        <v>0</v>
      </c>
      <c r="M17" s="44">
        <v>0</v>
      </c>
      <c r="N17" s="44">
        <v>0</v>
      </c>
      <c r="O17" s="44">
        <v>0</v>
      </c>
      <c r="P17" s="44">
        <v>0</v>
      </c>
      <c r="Q17" s="44">
        <v>0</v>
      </c>
      <c r="R17" s="44">
        <v>0</v>
      </c>
      <c r="S17" s="44">
        <v>0</v>
      </c>
      <c r="T17" s="44">
        <v>7.15</v>
      </c>
      <c r="U17" s="44">
        <v>7.15</v>
      </c>
    </row>
    <row r="18" spans="2:21" ht="20.399999999999999" customHeight="1">
      <c r="B18" s="52"/>
      <c r="C18" s="257" t="s">
        <v>553</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row>
    <row r="19" spans="2:21" ht="20.399999999999999" customHeight="1">
      <c r="B19" s="52"/>
      <c r="C19" s="259" t="s">
        <v>554</v>
      </c>
      <c r="D19" s="44">
        <v>0</v>
      </c>
      <c r="E19" s="44">
        <v>0</v>
      </c>
      <c r="F19" s="44">
        <v>0</v>
      </c>
      <c r="G19" s="44">
        <v>0</v>
      </c>
      <c r="H19" s="44">
        <v>0</v>
      </c>
      <c r="I19" s="44">
        <v>0</v>
      </c>
      <c r="J19" s="44">
        <v>0</v>
      </c>
      <c r="K19" s="44">
        <v>0</v>
      </c>
      <c r="L19" s="44">
        <v>0</v>
      </c>
      <c r="M19" s="44">
        <v>0</v>
      </c>
      <c r="N19" s="44">
        <v>0</v>
      </c>
      <c r="O19" s="44">
        <v>0</v>
      </c>
      <c r="P19" s="44">
        <v>0</v>
      </c>
      <c r="Q19" s="44">
        <v>0</v>
      </c>
      <c r="R19" s="44">
        <v>0</v>
      </c>
      <c r="S19" s="44">
        <v>0</v>
      </c>
      <c r="T19" s="44">
        <v>0</v>
      </c>
      <c r="U19" s="44">
        <v>0</v>
      </c>
    </row>
    <row r="20" spans="2:21" ht="20.399999999999999" customHeight="1">
      <c r="B20" s="52"/>
      <c r="C20" s="257" t="s">
        <v>555</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row>
    <row r="21" spans="2:21" ht="20.399999999999999" customHeight="1">
      <c r="B21" s="52"/>
      <c r="C21" s="259" t="s">
        <v>556</v>
      </c>
      <c r="D21" s="44">
        <v>4764.7060000000001</v>
      </c>
      <c r="E21" s="44">
        <v>0</v>
      </c>
      <c r="F21" s="44">
        <v>0</v>
      </c>
      <c r="G21" s="44">
        <v>0</v>
      </c>
      <c r="H21" s="44">
        <v>177.172</v>
      </c>
      <c r="I21" s="44">
        <v>0</v>
      </c>
      <c r="J21" s="44">
        <v>0</v>
      </c>
      <c r="K21" s="44">
        <v>0</v>
      </c>
      <c r="L21" s="44">
        <v>0</v>
      </c>
      <c r="M21" s="44">
        <v>9019.0669999999991</v>
      </c>
      <c r="N21" s="44">
        <v>0</v>
      </c>
      <c r="O21" s="44">
        <v>0</v>
      </c>
      <c r="P21" s="44">
        <v>0</v>
      </c>
      <c r="Q21" s="44">
        <v>0</v>
      </c>
      <c r="R21" s="44">
        <v>0</v>
      </c>
      <c r="S21" s="44">
        <v>0</v>
      </c>
      <c r="T21" s="44">
        <v>13960.945</v>
      </c>
      <c r="U21" s="44">
        <v>13960.945</v>
      </c>
    </row>
    <row r="22" spans="2:21" ht="20.399999999999999" customHeight="1" thickBot="1">
      <c r="B22" s="264"/>
      <c r="C22" s="265" t="s">
        <v>537</v>
      </c>
      <c r="D22" s="266">
        <v>122978.88400000001</v>
      </c>
      <c r="E22" s="266">
        <v>3.0000000000000001E-3</v>
      </c>
      <c r="F22" s="266">
        <v>0</v>
      </c>
      <c r="G22" s="266">
        <v>0</v>
      </c>
      <c r="H22" s="266">
        <v>3235.837</v>
      </c>
      <c r="I22" s="266">
        <v>12555.968000000001</v>
      </c>
      <c r="J22" s="266">
        <v>7231.62</v>
      </c>
      <c r="K22" s="266">
        <v>0</v>
      </c>
      <c r="L22" s="266">
        <v>10080.471</v>
      </c>
      <c r="M22" s="266">
        <v>43212.985999999997</v>
      </c>
      <c r="N22" s="266">
        <v>611.92100000000005</v>
      </c>
      <c r="O22" s="266">
        <v>1320.4949999999999</v>
      </c>
      <c r="P22" s="266">
        <v>0</v>
      </c>
      <c r="Q22" s="266">
        <v>0</v>
      </c>
      <c r="R22" s="266">
        <v>0</v>
      </c>
      <c r="S22" s="266">
        <v>0</v>
      </c>
      <c r="T22" s="266">
        <v>201228.185</v>
      </c>
      <c r="U22" s="266">
        <v>198623.04300000001</v>
      </c>
    </row>
    <row r="23" spans="2:21" ht="15" customHeight="1">
      <c r="B23" s="52"/>
      <c r="C23" s="267"/>
      <c r="D23" s="267"/>
      <c r="E23" s="267"/>
      <c r="F23" s="267"/>
      <c r="G23" s="267"/>
      <c r="H23" s="267"/>
      <c r="I23" s="267"/>
      <c r="J23" s="267"/>
      <c r="K23" s="267"/>
      <c r="L23" s="267"/>
      <c r="M23" s="267"/>
      <c r="N23" s="267"/>
      <c r="O23" s="267"/>
      <c r="P23" s="267"/>
      <c r="Q23" s="267"/>
      <c r="R23" s="267"/>
      <c r="S23" s="267"/>
      <c r="T23" s="267"/>
      <c r="U23" s="267"/>
    </row>
    <row r="24" spans="2:21" ht="12.75" customHeight="1"/>
    <row r="25" spans="2:21" ht="13.2" customHeight="1"/>
    <row r="26" spans="2:21" ht="12.75" customHeight="1"/>
    <row r="27" spans="2:21" ht="12.75" customHeight="1"/>
    <row r="28" spans="2:21" ht="27.6" customHeight="1"/>
    <row r="29" spans="2:21" ht="12.75" customHeight="1"/>
    <row r="30" spans="2:21" ht="12.75" customHeight="1"/>
    <row r="31" spans="2:21" ht="27" customHeight="1"/>
    <row r="32" spans="2:21" ht="20.399999999999999" customHeight="1"/>
    <row r="33" ht="20.399999999999999" customHeight="1"/>
    <row r="34" ht="20.399999999999999" customHeight="1"/>
    <row r="35" ht="20.399999999999999" customHeight="1"/>
    <row r="36" ht="20.399999999999999" customHeight="1"/>
    <row r="37" ht="20.399999999999999" customHeight="1"/>
    <row r="38" ht="20.399999999999999" customHeight="1"/>
    <row r="39" ht="20.399999999999999" customHeight="1"/>
    <row r="40" ht="20.399999999999999" customHeight="1"/>
    <row r="41" ht="20.399999999999999" customHeight="1"/>
    <row r="42" ht="20.399999999999999" customHeight="1"/>
    <row r="43" ht="20.399999999999999" customHeight="1"/>
    <row r="44" ht="20.399999999999999" customHeight="1"/>
    <row r="45" ht="20.399999999999999" customHeight="1"/>
    <row r="46" ht="20.399999999999999" customHeight="1"/>
    <row r="47" ht="20.399999999999999" customHeight="1"/>
    <row r="48" ht="20.399999999999999" customHeight="1"/>
    <row r="49" ht="12.75" customHeight="1"/>
    <row r="50" ht="12.75" customHeight="1"/>
    <row r="51" ht="12.75" customHeight="1"/>
    <row r="52" ht="12.75" customHeight="1"/>
    <row r="53" ht="27.6" customHeight="1"/>
    <row r="54" ht="12.75" customHeight="1"/>
    <row r="55" ht="12.75" customHeight="1"/>
    <row r="56" ht="27" customHeight="1"/>
    <row r="57" ht="20.399999999999999" customHeight="1"/>
    <row r="58" ht="20.399999999999999" customHeight="1"/>
    <row r="59" ht="20.399999999999999" customHeight="1"/>
    <row r="60" ht="20.399999999999999" customHeight="1"/>
    <row r="61" ht="20.399999999999999" customHeight="1"/>
    <row r="62" ht="20.399999999999999" customHeight="1"/>
    <row r="63" ht="20.399999999999999" customHeight="1"/>
    <row r="64" ht="20.399999999999999" customHeight="1"/>
    <row r="65" ht="20.399999999999999" customHeight="1"/>
    <row r="66" ht="20.399999999999999" customHeight="1"/>
    <row r="67" ht="20.399999999999999" customHeight="1"/>
    <row r="68" ht="20.399999999999999" customHeight="1"/>
    <row r="69" ht="20.399999999999999" customHeight="1"/>
    <row r="70" ht="20.399999999999999" customHeight="1"/>
    <row r="71" ht="20.399999999999999" customHeight="1"/>
    <row r="72" ht="20.399999999999999" customHeight="1"/>
    <row r="73" ht="20.399999999999999" customHeight="1"/>
    <row r="74" ht="12.75" customHeight="1"/>
  </sheetData>
  <mergeCells count="5">
    <mergeCell ref="C2:T2"/>
    <mergeCell ref="C4:C5"/>
    <mergeCell ref="D4:S4"/>
    <mergeCell ref="T4:T5"/>
    <mergeCell ref="U4:U5"/>
  </mergeCells>
  <printOptions horizont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C2:U22"/>
  <sheetViews>
    <sheetView showGridLines="0" showRowColHeaders="0" workbookViewId="0"/>
  </sheetViews>
  <sheetFormatPr baseColWidth="10" defaultColWidth="8.88671875" defaultRowHeight="16.8"/>
  <cols>
    <col min="1" max="1" width="8.88671875" style="708"/>
    <col min="2" max="2" width="5.109375" style="708" customWidth="1"/>
    <col min="3" max="3" width="49.33203125" style="708" customWidth="1"/>
    <col min="4" max="17" width="9.109375" style="708" customWidth="1"/>
    <col min="18" max="18" width="7.44140625" style="708" customWidth="1"/>
    <col min="19" max="19" width="11" style="708" customWidth="1"/>
    <col min="20" max="20" width="9.88671875" style="708" customWidth="1"/>
    <col min="21" max="21" width="14.6640625" style="708" customWidth="1"/>
    <col min="22" max="24" width="8.88671875" style="708"/>
    <col min="25" max="25" width="40.6640625" style="708" customWidth="1"/>
    <col min="26" max="16384" width="8.88671875" style="708"/>
  </cols>
  <sheetData>
    <row r="2" spans="3:21" s="806" customFormat="1" ht="24.75" customHeight="1" thickBot="1">
      <c r="C2" s="755" t="s">
        <v>1681</v>
      </c>
      <c r="D2" s="755"/>
      <c r="E2" s="755"/>
      <c r="F2" s="755"/>
      <c r="G2" s="755"/>
      <c r="H2" s="755"/>
      <c r="I2" s="755"/>
      <c r="J2" s="755"/>
      <c r="K2" s="755"/>
      <c r="L2" s="755"/>
      <c r="M2" s="755"/>
      <c r="N2" s="755"/>
      <c r="O2" s="755"/>
      <c r="P2" s="755"/>
      <c r="Q2" s="755"/>
      <c r="R2" s="755"/>
      <c r="S2" s="755"/>
      <c r="T2" s="755"/>
      <c r="U2" s="755"/>
    </row>
    <row r="3" spans="3:21" ht="15.75" customHeight="1">
      <c r="C3" s="702" t="s">
        <v>1153</v>
      </c>
      <c r="D3" s="795"/>
      <c r="E3" s="795"/>
      <c r="F3" s="795"/>
      <c r="G3" s="795"/>
      <c r="H3" s="795"/>
      <c r="I3" s="795"/>
      <c r="K3" s="796"/>
      <c r="U3" s="807">
        <v>2019</v>
      </c>
    </row>
    <row r="4" spans="3:21" ht="12.75" customHeight="1">
      <c r="C4" s="1344" t="s">
        <v>1672</v>
      </c>
      <c r="D4" s="1345" t="s">
        <v>1680</v>
      </c>
      <c r="E4" s="1345"/>
      <c r="F4" s="1345"/>
      <c r="G4" s="1345"/>
      <c r="H4" s="1345"/>
      <c r="I4" s="1345"/>
      <c r="J4" s="1345"/>
      <c r="K4" s="1345"/>
      <c r="L4" s="1345"/>
      <c r="M4" s="1345"/>
      <c r="N4" s="1345"/>
      <c r="O4" s="1345"/>
      <c r="P4" s="1345"/>
      <c r="Q4" s="1345"/>
      <c r="R4" s="1345"/>
      <c r="S4" s="1345"/>
      <c r="T4" s="1343" t="s">
        <v>1677</v>
      </c>
      <c r="U4" s="1343" t="s">
        <v>538</v>
      </c>
    </row>
    <row r="5" spans="3:21" ht="27" customHeight="1">
      <c r="C5" s="1344"/>
      <c r="D5" s="803">
        <v>0</v>
      </c>
      <c r="E5" s="803">
        <v>0.02</v>
      </c>
      <c r="F5" s="803">
        <v>0.04</v>
      </c>
      <c r="G5" s="803">
        <v>0.1</v>
      </c>
      <c r="H5" s="803">
        <v>0.2</v>
      </c>
      <c r="I5" s="803">
        <v>0.35</v>
      </c>
      <c r="J5" s="803">
        <v>0.5</v>
      </c>
      <c r="K5" s="803">
        <v>0.7</v>
      </c>
      <c r="L5" s="803">
        <v>0.75</v>
      </c>
      <c r="M5" s="803">
        <v>1</v>
      </c>
      <c r="N5" s="803">
        <v>1.5</v>
      </c>
      <c r="O5" s="803">
        <v>2.5</v>
      </c>
      <c r="P5" s="803">
        <v>3.7</v>
      </c>
      <c r="Q5" s="803">
        <v>12.5</v>
      </c>
      <c r="R5" s="803" t="s">
        <v>539</v>
      </c>
      <c r="S5" s="803" t="s">
        <v>1679</v>
      </c>
      <c r="T5" s="1343"/>
      <c r="U5" s="1343"/>
    </row>
    <row r="6" spans="3:21" ht="20.25" customHeight="1">
      <c r="C6" s="323" t="s">
        <v>1655</v>
      </c>
      <c r="D6" s="722">
        <v>41331.421000000002</v>
      </c>
      <c r="E6" s="722">
        <v>0</v>
      </c>
      <c r="F6" s="722">
        <v>0</v>
      </c>
      <c r="G6" s="722">
        <v>0</v>
      </c>
      <c r="H6" s="722">
        <v>0.19</v>
      </c>
      <c r="I6" s="722">
        <v>0</v>
      </c>
      <c r="J6" s="722">
        <v>0</v>
      </c>
      <c r="K6" s="722">
        <v>0</v>
      </c>
      <c r="L6" s="722">
        <v>0</v>
      </c>
      <c r="M6" s="722">
        <v>5646.7510000000002</v>
      </c>
      <c r="N6" s="722">
        <v>0</v>
      </c>
      <c r="O6" s="722">
        <v>1271.71</v>
      </c>
      <c r="P6" s="722">
        <v>0</v>
      </c>
      <c r="Q6" s="722">
        <v>0</v>
      </c>
      <c r="R6" s="722">
        <v>0</v>
      </c>
      <c r="S6" s="722">
        <v>0</v>
      </c>
      <c r="T6" s="722">
        <v>48250.072999999997</v>
      </c>
      <c r="U6" s="722">
        <v>48244.061000000002</v>
      </c>
    </row>
    <row r="7" spans="3:21" ht="20.25" customHeight="1">
      <c r="C7" s="325" t="s">
        <v>1668</v>
      </c>
      <c r="D7" s="721">
        <v>9695.0840000000007</v>
      </c>
      <c r="E7" s="721">
        <v>0</v>
      </c>
      <c r="F7" s="721">
        <v>0</v>
      </c>
      <c r="G7" s="721">
        <v>0</v>
      </c>
      <c r="H7" s="721">
        <v>818.30200000000002</v>
      </c>
      <c r="I7" s="721">
        <v>0</v>
      </c>
      <c r="J7" s="721">
        <v>0</v>
      </c>
      <c r="K7" s="721">
        <v>0</v>
      </c>
      <c r="L7" s="721">
        <v>0</v>
      </c>
      <c r="M7" s="721">
        <v>104.83499999999999</v>
      </c>
      <c r="N7" s="721">
        <v>0</v>
      </c>
      <c r="O7" s="721">
        <v>0</v>
      </c>
      <c r="P7" s="721">
        <v>0</v>
      </c>
      <c r="Q7" s="721">
        <v>0</v>
      </c>
      <c r="R7" s="721">
        <v>0</v>
      </c>
      <c r="S7" s="721">
        <v>0</v>
      </c>
      <c r="T7" s="721">
        <v>10618.221</v>
      </c>
      <c r="U7" s="721">
        <v>10618.221</v>
      </c>
    </row>
    <row r="8" spans="3:21" ht="20.25" customHeight="1">
      <c r="C8" s="323" t="s">
        <v>1667</v>
      </c>
      <c r="D8" s="722">
        <v>380.779</v>
      </c>
      <c r="E8" s="722">
        <v>0</v>
      </c>
      <c r="F8" s="722">
        <v>0</v>
      </c>
      <c r="G8" s="722">
        <v>0</v>
      </c>
      <c r="H8" s="722">
        <v>353.40800000000002</v>
      </c>
      <c r="I8" s="722">
        <v>0</v>
      </c>
      <c r="J8" s="722">
        <v>3324.1</v>
      </c>
      <c r="K8" s="722">
        <v>0</v>
      </c>
      <c r="L8" s="722">
        <v>0</v>
      </c>
      <c r="M8" s="722">
        <v>441.95800000000003</v>
      </c>
      <c r="N8" s="722">
        <v>0</v>
      </c>
      <c r="O8" s="722">
        <v>0</v>
      </c>
      <c r="P8" s="722">
        <v>0</v>
      </c>
      <c r="Q8" s="722">
        <v>0</v>
      </c>
      <c r="R8" s="722">
        <v>0</v>
      </c>
      <c r="S8" s="722">
        <v>0</v>
      </c>
      <c r="T8" s="722">
        <v>4500.2449999999999</v>
      </c>
      <c r="U8" s="722">
        <v>4499.5919999999996</v>
      </c>
    </row>
    <row r="9" spans="3:21" ht="20.25" customHeight="1">
      <c r="C9" s="325" t="s">
        <v>1666</v>
      </c>
      <c r="D9" s="721">
        <v>756.74300000000005</v>
      </c>
      <c r="E9" s="721">
        <v>0</v>
      </c>
      <c r="F9" s="721">
        <v>0</v>
      </c>
      <c r="G9" s="721">
        <v>0</v>
      </c>
      <c r="H9" s="721">
        <v>0</v>
      </c>
      <c r="I9" s="721">
        <v>0</v>
      </c>
      <c r="J9" s="721">
        <v>0</v>
      </c>
      <c r="K9" s="721">
        <v>0</v>
      </c>
      <c r="L9" s="721">
        <v>0</v>
      </c>
      <c r="M9" s="721">
        <v>0</v>
      </c>
      <c r="N9" s="721">
        <v>0</v>
      </c>
      <c r="O9" s="721">
        <v>0</v>
      </c>
      <c r="P9" s="721">
        <v>0</v>
      </c>
      <c r="Q9" s="721">
        <v>0</v>
      </c>
      <c r="R9" s="721">
        <v>0</v>
      </c>
      <c r="S9" s="721">
        <v>0</v>
      </c>
      <c r="T9" s="721">
        <v>756.74300000000005</v>
      </c>
      <c r="U9" s="721">
        <v>756.74300000000005</v>
      </c>
    </row>
    <row r="10" spans="3:21" ht="20.25" customHeight="1">
      <c r="C10" s="323" t="s">
        <v>1665</v>
      </c>
      <c r="D10" s="722">
        <v>0</v>
      </c>
      <c r="E10" s="722">
        <v>0</v>
      </c>
      <c r="F10" s="722">
        <v>0</v>
      </c>
      <c r="G10" s="722">
        <v>0</v>
      </c>
      <c r="H10" s="722">
        <v>0</v>
      </c>
      <c r="I10" s="722">
        <v>0</v>
      </c>
      <c r="J10" s="722">
        <v>0</v>
      </c>
      <c r="K10" s="722">
        <v>0</v>
      </c>
      <c r="L10" s="722">
        <v>0</v>
      </c>
      <c r="M10" s="722">
        <v>0</v>
      </c>
      <c r="N10" s="722">
        <v>0</v>
      </c>
      <c r="O10" s="722">
        <v>0</v>
      </c>
      <c r="P10" s="722">
        <v>0</v>
      </c>
      <c r="Q10" s="722">
        <v>0</v>
      </c>
      <c r="R10" s="722">
        <v>0</v>
      </c>
      <c r="S10" s="722">
        <v>0</v>
      </c>
      <c r="T10" s="722">
        <v>0</v>
      </c>
      <c r="U10" s="722">
        <v>0</v>
      </c>
    </row>
    <row r="11" spans="3:21" ht="20.25" customHeight="1">
      <c r="C11" s="325" t="s">
        <v>1664</v>
      </c>
      <c r="D11" s="721">
        <v>0.374</v>
      </c>
      <c r="E11" s="721">
        <v>0</v>
      </c>
      <c r="F11" s="721">
        <v>0</v>
      </c>
      <c r="G11" s="721">
        <v>0</v>
      </c>
      <c r="H11" s="721">
        <v>1600.7360000000001</v>
      </c>
      <c r="I11" s="721">
        <v>0</v>
      </c>
      <c r="J11" s="721">
        <v>360.07600000000002</v>
      </c>
      <c r="K11" s="721">
        <v>0</v>
      </c>
      <c r="L11" s="721">
        <v>0</v>
      </c>
      <c r="M11" s="721">
        <v>309.68900000000002</v>
      </c>
      <c r="N11" s="721">
        <v>5.2320000000000002</v>
      </c>
      <c r="O11" s="721">
        <v>0</v>
      </c>
      <c r="P11" s="721">
        <v>0</v>
      </c>
      <c r="Q11" s="721">
        <v>0</v>
      </c>
      <c r="R11" s="721">
        <v>0</v>
      </c>
      <c r="S11" s="721">
        <v>0</v>
      </c>
      <c r="T11" s="721">
        <v>2276.107</v>
      </c>
      <c r="U11" s="721">
        <v>961.46900000000005</v>
      </c>
    </row>
    <row r="12" spans="3:21" ht="20.25" customHeight="1">
      <c r="C12" s="323" t="s">
        <v>1651</v>
      </c>
      <c r="D12" s="722">
        <v>755.86699999999996</v>
      </c>
      <c r="E12" s="722">
        <v>0</v>
      </c>
      <c r="F12" s="722">
        <v>0</v>
      </c>
      <c r="G12" s="722">
        <v>0</v>
      </c>
      <c r="H12" s="722">
        <v>0</v>
      </c>
      <c r="I12" s="722">
        <v>0</v>
      </c>
      <c r="J12" s="722">
        <v>145</v>
      </c>
      <c r="K12" s="722">
        <v>0</v>
      </c>
      <c r="L12" s="722">
        <v>0</v>
      </c>
      <c r="M12" s="722">
        <v>22962.663</v>
      </c>
      <c r="N12" s="722">
        <v>3.9470000000000001</v>
      </c>
      <c r="O12" s="722">
        <v>0</v>
      </c>
      <c r="P12" s="722">
        <v>0</v>
      </c>
      <c r="Q12" s="722">
        <v>0</v>
      </c>
      <c r="R12" s="722">
        <v>0</v>
      </c>
      <c r="S12" s="722">
        <v>0</v>
      </c>
      <c r="T12" s="722">
        <v>23867.475999999999</v>
      </c>
      <c r="U12" s="722">
        <v>23577.805</v>
      </c>
    </row>
    <row r="13" spans="3:21" ht="20.25" customHeight="1">
      <c r="C13" s="325" t="s">
        <v>1663</v>
      </c>
      <c r="D13" s="721">
        <v>1767.433</v>
      </c>
      <c r="E13" s="721">
        <v>0</v>
      </c>
      <c r="F13" s="721">
        <v>0</v>
      </c>
      <c r="G13" s="721">
        <v>0</v>
      </c>
      <c r="H13" s="721">
        <v>0</v>
      </c>
      <c r="I13" s="721">
        <v>0</v>
      </c>
      <c r="J13" s="721">
        <v>0</v>
      </c>
      <c r="K13" s="721">
        <v>0</v>
      </c>
      <c r="L13" s="721">
        <v>9958.7639999999992</v>
      </c>
      <c r="M13" s="721">
        <v>0</v>
      </c>
      <c r="N13" s="721">
        <v>0</v>
      </c>
      <c r="O13" s="721">
        <v>0</v>
      </c>
      <c r="P13" s="721">
        <v>0</v>
      </c>
      <c r="Q13" s="721">
        <v>0</v>
      </c>
      <c r="R13" s="721">
        <v>0</v>
      </c>
      <c r="S13" s="721">
        <v>0</v>
      </c>
      <c r="T13" s="721">
        <v>11726.197</v>
      </c>
      <c r="U13" s="721">
        <v>11726.197</v>
      </c>
    </row>
    <row r="14" spans="3:21" ht="20.25" customHeight="1">
      <c r="C14" s="323" t="s">
        <v>1612</v>
      </c>
      <c r="D14" s="722">
        <v>0</v>
      </c>
      <c r="E14" s="722">
        <v>0</v>
      </c>
      <c r="F14" s="722">
        <v>0</v>
      </c>
      <c r="G14" s="722">
        <v>0</v>
      </c>
      <c r="H14" s="722">
        <v>0</v>
      </c>
      <c r="I14" s="722">
        <v>11619.955</v>
      </c>
      <c r="J14" s="722">
        <v>2712.7040000000002</v>
      </c>
      <c r="K14" s="722">
        <v>0</v>
      </c>
      <c r="L14" s="722">
        <v>109.634</v>
      </c>
      <c r="M14" s="722">
        <v>473.41</v>
      </c>
      <c r="N14" s="722">
        <v>0</v>
      </c>
      <c r="O14" s="722">
        <v>0</v>
      </c>
      <c r="P14" s="722">
        <v>0</v>
      </c>
      <c r="Q14" s="722">
        <v>0</v>
      </c>
      <c r="R14" s="722">
        <v>0</v>
      </c>
      <c r="S14" s="722">
        <v>0</v>
      </c>
      <c r="T14" s="722">
        <v>14915.703</v>
      </c>
      <c r="U14" s="722">
        <v>14915.703</v>
      </c>
    </row>
    <row r="15" spans="3:21" ht="20.25" customHeight="1">
      <c r="C15" s="325" t="s">
        <v>1678</v>
      </c>
      <c r="D15" s="721">
        <v>0</v>
      </c>
      <c r="E15" s="721">
        <v>0</v>
      </c>
      <c r="F15" s="721">
        <v>0</v>
      </c>
      <c r="G15" s="721">
        <v>0</v>
      </c>
      <c r="H15" s="721">
        <v>0</v>
      </c>
      <c r="I15" s="721">
        <v>0</v>
      </c>
      <c r="J15" s="721">
        <v>0</v>
      </c>
      <c r="K15" s="721">
        <v>0</v>
      </c>
      <c r="L15" s="721">
        <v>0</v>
      </c>
      <c r="M15" s="721">
        <v>679.06700000000001</v>
      </c>
      <c r="N15" s="721">
        <v>265.10899999999998</v>
      </c>
      <c r="O15" s="721">
        <v>0</v>
      </c>
      <c r="P15" s="721">
        <v>0</v>
      </c>
      <c r="Q15" s="721">
        <v>0</v>
      </c>
      <c r="R15" s="721">
        <v>0</v>
      </c>
      <c r="S15" s="721">
        <v>0</v>
      </c>
      <c r="T15" s="721">
        <v>944.17600000000004</v>
      </c>
      <c r="U15" s="721">
        <v>944.17600000000004</v>
      </c>
    </row>
    <row r="16" spans="3:21" ht="20.25" customHeight="1">
      <c r="C16" s="323" t="s">
        <v>1661</v>
      </c>
      <c r="D16" s="722">
        <v>0</v>
      </c>
      <c r="E16" s="722">
        <v>0</v>
      </c>
      <c r="F16" s="722">
        <v>0</v>
      </c>
      <c r="G16" s="722">
        <v>0</v>
      </c>
      <c r="H16" s="722">
        <v>0</v>
      </c>
      <c r="I16" s="722">
        <v>0</v>
      </c>
      <c r="J16" s="722">
        <v>0</v>
      </c>
      <c r="K16" s="722">
        <v>0</v>
      </c>
      <c r="L16" s="722">
        <v>0</v>
      </c>
      <c r="M16" s="722">
        <v>0</v>
      </c>
      <c r="N16" s="722">
        <v>298.71199999999999</v>
      </c>
      <c r="O16" s="722">
        <v>0</v>
      </c>
      <c r="P16" s="722">
        <v>0</v>
      </c>
      <c r="Q16" s="722">
        <v>0</v>
      </c>
      <c r="R16" s="722">
        <v>0</v>
      </c>
      <c r="S16" s="722">
        <v>0</v>
      </c>
      <c r="T16" s="722">
        <v>298.71199999999999</v>
      </c>
      <c r="U16" s="722">
        <v>298.71199999999999</v>
      </c>
    </row>
    <row r="17" spans="3:21" ht="20.25" customHeight="1">
      <c r="C17" s="325" t="s">
        <v>1660</v>
      </c>
      <c r="D17" s="721">
        <v>0</v>
      </c>
      <c r="E17" s="721">
        <v>0</v>
      </c>
      <c r="F17" s="721">
        <v>0</v>
      </c>
      <c r="G17" s="721">
        <v>0</v>
      </c>
      <c r="H17" s="721">
        <v>7.3739999999999997</v>
      </c>
      <c r="I17" s="721">
        <v>0</v>
      </c>
      <c r="J17" s="721">
        <v>0</v>
      </c>
      <c r="K17" s="721">
        <v>0</v>
      </c>
      <c r="L17" s="721">
        <v>0</v>
      </c>
      <c r="M17" s="721">
        <v>0</v>
      </c>
      <c r="N17" s="721">
        <v>0</v>
      </c>
      <c r="O17" s="721">
        <v>0</v>
      </c>
      <c r="P17" s="721">
        <v>0</v>
      </c>
      <c r="Q17" s="721">
        <v>0</v>
      </c>
      <c r="R17" s="721">
        <v>0</v>
      </c>
      <c r="S17" s="721">
        <v>0</v>
      </c>
      <c r="T17" s="721">
        <v>7.3739999999999997</v>
      </c>
      <c r="U17" s="721">
        <v>7.3739999999999997</v>
      </c>
    </row>
    <row r="18" spans="3:21" ht="20.25" customHeight="1">
      <c r="C18" s="323" t="s">
        <v>1611</v>
      </c>
      <c r="D18" s="722">
        <v>0</v>
      </c>
      <c r="E18" s="722">
        <v>0</v>
      </c>
      <c r="F18" s="722">
        <v>0</v>
      </c>
      <c r="G18" s="722">
        <v>0</v>
      </c>
      <c r="H18" s="722">
        <v>0</v>
      </c>
      <c r="I18" s="722">
        <v>0</v>
      </c>
      <c r="J18" s="722">
        <v>0</v>
      </c>
      <c r="K18" s="722">
        <v>0</v>
      </c>
      <c r="L18" s="722">
        <v>0</v>
      </c>
      <c r="M18" s="722">
        <v>0</v>
      </c>
      <c r="N18" s="722">
        <v>0</v>
      </c>
      <c r="O18" s="722">
        <v>0</v>
      </c>
      <c r="P18" s="722">
        <v>0</v>
      </c>
      <c r="Q18" s="722">
        <v>0</v>
      </c>
      <c r="R18" s="722">
        <v>0</v>
      </c>
      <c r="S18" s="722">
        <v>0</v>
      </c>
      <c r="T18" s="722">
        <v>0</v>
      </c>
      <c r="U18" s="722">
        <v>0</v>
      </c>
    </row>
    <row r="19" spans="3:21" ht="20.25" customHeight="1">
      <c r="C19" s="325" t="s">
        <v>1659</v>
      </c>
      <c r="D19" s="721">
        <v>0</v>
      </c>
      <c r="E19" s="721">
        <v>0</v>
      </c>
      <c r="F19" s="721">
        <v>0</v>
      </c>
      <c r="G19" s="721">
        <v>0</v>
      </c>
      <c r="H19" s="721">
        <v>0</v>
      </c>
      <c r="I19" s="721">
        <v>0</v>
      </c>
      <c r="J19" s="721">
        <v>0</v>
      </c>
      <c r="K19" s="721">
        <v>0</v>
      </c>
      <c r="L19" s="721">
        <v>0</v>
      </c>
      <c r="M19" s="721">
        <v>0</v>
      </c>
      <c r="N19" s="721">
        <v>0</v>
      </c>
      <c r="O19" s="721">
        <v>0</v>
      </c>
      <c r="P19" s="721">
        <v>0</v>
      </c>
      <c r="Q19" s="721">
        <v>0</v>
      </c>
      <c r="R19" s="721">
        <v>0</v>
      </c>
      <c r="S19" s="721">
        <v>0</v>
      </c>
      <c r="T19" s="721">
        <v>0</v>
      </c>
      <c r="U19" s="721">
        <v>0</v>
      </c>
    </row>
    <row r="20" spans="3:21" ht="20.25" customHeight="1">
      <c r="C20" s="323" t="s">
        <v>1658</v>
      </c>
      <c r="D20" s="722">
        <v>0</v>
      </c>
      <c r="E20" s="722">
        <v>0</v>
      </c>
      <c r="F20" s="722">
        <v>0</v>
      </c>
      <c r="G20" s="722">
        <v>0</v>
      </c>
      <c r="H20" s="722">
        <v>0</v>
      </c>
      <c r="I20" s="722">
        <v>0</v>
      </c>
      <c r="J20" s="722">
        <v>0</v>
      </c>
      <c r="K20" s="722">
        <v>0</v>
      </c>
      <c r="L20" s="722">
        <v>0</v>
      </c>
      <c r="M20" s="722">
        <v>0</v>
      </c>
      <c r="N20" s="722">
        <v>0</v>
      </c>
      <c r="O20" s="722">
        <v>0</v>
      </c>
      <c r="P20" s="722">
        <v>0</v>
      </c>
      <c r="Q20" s="722">
        <v>0</v>
      </c>
      <c r="R20" s="722">
        <v>0</v>
      </c>
      <c r="S20" s="722">
        <v>0</v>
      </c>
      <c r="T20" s="722">
        <v>0</v>
      </c>
      <c r="U20" s="722">
        <v>0</v>
      </c>
    </row>
    <row r="21" spans="3:21" ht="20.25" customHeight="1">
      <c r="C21" s="325" t="s">
        <v>1657</v>
      </c>
      <c r="D21" s="721">
        <v>4779.6790000000001</v>
      </c>
      <c r="E21" s="721">
        <v>0</v>
      </c>
      <c r="F21" s="721">
        <v>0</v>
      </c>
      <c r="G21" s="721">
        <v>0</v>
      </c>
      <c r="H21" s="721">
        <v>196.25</v>
      </c>
      <c r="I21" s="721">
        <v>0</v>
      </c>
      <c r="J21" s="721">
        <v>0</v>
      </c>
      <c r="K21" s="721">
        <v>0</v>
      </c>
      <c r="L21" s="721">
        <v>0</v>
      </c>
      <c r="M21" s="721">
        <v>9593.3330000000005</v>
      </c>
      <c r="N21" s="721">
        <v>0</v>
      </c>
      <c r="O21" s="721">
        <v>0</v>
      </c>
      <c r="P21" s="721">
        <v>0</v>
      </c>
      <c r="Q21" s="721">
        <v>0</v>
      </c>
      <c r="R21" s="721">
        <v>0</v>
      </c>
      <c r="S21" s="721">
        <v>0</v>
      </c>
      <c r="T21" s="721">
        <v>14569.261</v>
      </c>
      <c r="U21" s="721">
        <v>14569.261</v>
      </c>
    </row>
    <row r="22" spans="3:21" ht="20.25" customHeight="1">
      <c r="C22" s="804" t="s">
        <v>1193</v>
      </c>
      <c r="D22" s="805">
        <v>59467.38</v>
      </c>
      <c r="E22" s="805">
        <v>0</v>
      </c>
      <c r="F22" s="805">
        <v>0</v>
      </c>
      <c r="G22" s="805">
        <v>0</v>
      </c>
      <c r="H22" s="805">
        <v>2976.261</v>
      </c>
      <c r="I22" s="805">
        <v>11619.955</v>
      </c>
      <c r="J22" s="805">
        <v>6541.88</v>
      </c>
      <c r="K22" s="805">
        <v>0</v>
      </c>
      <c r="L22" s="805">
        <v>10068.397999999999</v>
      </c>
      <c r="M22" s="805">
        <v>40211.705000000002</v>
      </c>
      <c r="N22" s="805">
        <v>573</v>
      </c>
      <c r="O22" s="805">
        <v>1271.71</v>
      </c>
      <c r="P22" s="805">
        <v>0</v>
      </c>
      <c r="Q22" s="805">
        <v>0</v>
      </c>
      <c r="R22" s="805">
        <v>0</v>
      </c>
      <c r="S22" s="805">
        <v>0</v>
      </c>
      <c r="T22" s="805">
        <v>132730.28899999999</v>
      </c>
      <c r="U22" s="805">
        <v>131119.315</v>
      </c>
    </row>
  </sheetData>
  <mergeCells count="4">
    <mergeCell ref="U4:U5"/>
    <mergeCell ref="C4:C5"/>
    <mergeCell ref="D4:S4"/>
    <mergeCell ref="T4:T5"/>
  </mergeCells>
  <pageMargins left="0.7" right="0.7" top="0.75" bottom="0.75" header="0.3" footer="0.3"/>
  <pageSetup orientation="portrait" horizontalDpi="72" verticalDpi="72"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U75"/>
  <sheetViews>
    <sheetView showGridLines="0" showRowColHeaders="0" topLeftCell="A2" zoomScale="85" zoomScaleNormal="85" workbookViewId="0"/>
  </sheetViews>
  <sheetFormatPr baseColWidth="10" defaultColWidth="9.109375" defaultRowHeight="13.2"/>
  <cols>
    <col min="2" max="2" width="5.88671875"/>
    <col min="3" max="3" width="47.44140625"/>
    <col min="4" max="4" width="8.88671875" customWidth="1"/>
    <col min="5" max="17" width="8.88671875"/>
    <col min="18" max="18" width="9"/>
    <col min="19" max="19" width="11.109375"/>
    <col min="20" max="20" width="9.88671875"/>
    <col min="21" max="21" width="12.109375"/>
  </cols>
  <sheetData>
    <row r="1" spans="2:21" ht="12.9" hidden="1" customHeight="1">
      <c r="B1" s="1346" t="s">
        <v>557</v>
      </c>
      <c r="C1" s="1346" t="s">
        <v>0</v>
      </c>
      <c r="D1" s="1346" t="s">
        <v>0</v>
      </c>
      <c r="E1" s="1346" t="s">
        <v>0</v>
      </c>
      <c r="F1" s="1346" t="s">
        <v>0</v>
      </c>
      <c r="G1" s="1346" t="s">
        <v>0</v>
      </c>
      <c r="H1" s="1346" t="s">
        <v>0</v>
      </c>
      <c r="I1" s="1346" t="s">
        <v>0</v>
      </c>
      <c r="J1" s="1346" t="s">
        <v>0</v>
      </c>
      <c r="K1" s="1346" t="s">
        <v>0</v>
      </c>
      <c r="L1" s="1346" t="s">
        <v>0</v>
      </c>
      <c r="M1" s="1346" t="s">
        <v>0</v>
      </c>
      <c r="N1" s="1346" t="s">
        <v>0</v>
      </c>
      <c r="O1" s="1346" t="s">
        <v>0</v>
      </c>
      <c r="P1" s="1346" t="s">
        <v>0</v>
      </c>
      <c r="Q1" s="1346" t="s">
        <v>0</v>
      </c>
      <c r="R1" s="1346" t="s">
        <v>0</v>
      </c>
      <c r="S1" s="1346" t="s">
        <v>0</v>
      </c>
      <c r="T1" s="1346" t="s">
        <v>0</v>
      </c>
      <c r="U1" s="1346" t="s">
        <v>0</v>
      </c>
    </row>
    <row r="2" spans="2:21" ht="12.75" customHeight="1">
      <c r="B2" s="52"/>
      <c r="C2" s="52"/>
      <c r="D2" s="52"/>
      <c r="E2" s="52"/>
      <c r="F2" s="52"/>
      <c r="G2" s="52"/>
      <c r="H2" s="52"/>
      <c r="I2" s="52"/>
      <c r="J2" s="52"/>
      <c r="K2" s="52"/>
      <c r="L2" s="52"/>
      <c r="M2" s="52"/>
      <c r="N2" s="52"/>
      <c r="O2" s="52"/>
      <c r="P2" s="52"/>
      <c r="Q2" s="52"/>
      <c r="R2" s="52"/>
      <c r="S2" s="52"/>
      <c r="T2" s="52"/>
      <c r="U2" s="52"/>
    </row>
    <row r="3" spans="2:21" ht="27.6" customHeight="1" thickBot="1">
      <c r="B3" s="52"/>
      <c r="C3" s="1310" t="s">
        <v>1704</v>
      </c>
      <c r="D3" s="1310" t="s">
        <v>0</v>
      </c>
      <c r="E3" s="1310" t="s">
        <v>0</v>
      </c>
      <c r="F3" s="1310" t="s">
        <v>0</v>
      </c>
      <c r="G3" s="1310" t="s">
        <v>0</v>
      </c>
      <c r="H3" s="1310" t="s">
        <v>0</v>
      </c>
      <c r="I3" s="1310" t="s">
        <v>0</v>
      </c>
      <c r="J3" s="1310" t="s">
        <v>0</v>
      </c>
      <c r="K3" s="1310" t="s">
        <v>0</v>
      </c>
      <c r="L3" s="1310" t="s">
        <v>0</v>
      </c>
      <c r="M3" s="1310" t="s">
        <v>0</v>
      </c>
      <c r="N3" s="1310" t="s">
        <v>0</v>
      </c>
      <c r="O3" s="1310" t="s">
        <v>0</v>
      </c>
      <c r="P3" s="1310" t="s">
        <v>0</v>
      </c>
      <c r="Q3" s="1310" t="s">
        <v>0</v>
      </c>
      <c r="R3" s="1310" t="s">
        <v>0</v>
      </c>
      <c r="S3" s="1310" t="s">
        <v>0</v>
      </c>
      <c r="T3" s="1310" t="s">
        <v>0</v>
      </c>
      <c r="U3" s="53"/>
    </row>
    <row r="4" spans="2:21" ht="12.75" customHeight="1">
      <c r="B4" s="52"/>
      <c r="C4" s="10" t="s">
        <v>558</v>
      </c>
      <c r="D4" s="262"/>
      <c r="E4" s="262"/>
      <c r="F4" s="262"/>
      <c r="G4" s="262"/>
      <c r="H4" s="262"/>
      <c r="I4" s="262"/>
      <c r="J4" s="262"/>
      <c r="K4" s="262"/>
      <c r="L4" s="262"/>
      <c r="M4" s="262"/>
      <c r="N4" s="262"/>
      <c r="O4" s="262"/>
      <c r="P4" s="262"/>
      <c r="Q4" s="262"/>
      <c r="R4" s="262"/>
      <c r="S4" s="262"/>
      <c r="T4" s="262"/>
      <c r="U4" s="262"/>
    </row>
    <row r="5" spans="2:21" ht="12.75" customHeight="1">
      <c r="B5" s="52"/>
      <c r="C5" s="1340" t="s">
        <v>559</v>
      </c>
      <c r="D5" s="1341" t="s">
        <v>560</v>
      </c>
      <c r="E5" s="1341" t="s">
        <v>0</v>
      </c>
      <c r="F5" s="1341" t="s">
        <v>0</v>
      </c>
      <c r="G5" s="1341" t="s">
        <v>0</v>
      </c>
      <c r="H5" s="1341" t="s">
        <v>0</v>
      </c>
      <c r="I5" s="1341" t="s">
        <v>0</v>
      </c>
      <c r="J5" s="1341" t="s">
        <v>0</v>
      </c>
      <c r="K5" s="1341" t="s">
        <v>0</v>
      </c>
      <c r="L5" s="1341" t="s">
        <v>0</v>
      </c>
      <c r="M5" s="1341" t="s">
        <v>0</v>
      </c>
      <c r="N5" s="1341" t="s">
        <v>0</v>
      </c>
      <c r="O5" s="1341" t="s">
        <v>0</v>
      </c>
      <c r="P5" s="1341" t="s">
        <v>0</v>
      </c>
      <c r="Q5" s="1341" t="s">
        <v>0</v>
      </c>
      <c r="R5" s="1341" t="s">
        <v>0</v>
      </c>
      <c r="S5" s="1341" t="s">
        <v>0</v>
      </c>
      <c r="T5" s="1342" t="s">
        <v>561</v>
      </c>
      <c r="U5" s="1342" t="s">
        <v>562</v>
      </c>
    </row>
    <row r="6" spans="2:21" ht="27" customHeight="1">
      <c r="B6" s="52"/>
      <c r="C6" s="1340" t="s">
        <v>0</v>
      </c>
      <c r="D6" s="263">
        <v>0</v>
      </c>
      <c r="E6" s="263">
        <v>0.02</v>
      </c>
      <c r="F6" s="263">
        <v>0.04</v>
      </c>
      <c r="G6" s="263">
        <v>0.1</v>
      </c>
      <c r="H6" s="263">
        <v>0.2</v>
      </c>
      <c r="I6" s="263">
        <v>0.35</v>
      </c>
      <c r="J6" s="263">
        <v>0.5</v>
      </c>
      <c r="K6" s="263">
        <v>0.7</v>
      </c>
      <c r="L6" s="263">
        <v>0.75</v>
      </c>
      <c r="M6" s="263">
        <v>1</v>
      </c>
      <c r="N6" s="263">
        <v>1.5</v>
      </c>
      <c r="O6" s="263">
        <v>2.5</v>
      </c>
      <c r="P6" s="263">
        <v>3.7</v>
      </c>
      <c r="Q6" s="263">
        <v>12.5</v>
      </c>
      <c r="R6" s="263" t="s">
        <v>563</v>
      </c>
      <c r="S6" s="263" t="s">
        <v>564</v>
      </c>
      <c r="T6" s="1342" t="s">
        <v>0</v>
      </c>
      <c r="U6" s="1342" t="s">
        <v>0</v>
      </c>
    </row>
    <row r="7" spans="2:21" ht="20.399999999999999" customHeight="1">
      <c r="B7" s="52"/>
      <c r="C7" s="257" t="s">
        <v>565</v>
      </c>
      <c r="D7" s="46">
        <v>0</v>
      </c>
      <c r="E7" s="46">
        <v>0</v>
      </c>
      <c r="F7" s="46">
        <v>0</v>
      </c>
      <c r="G7" s="46">
        <v>0</v>
      </c>
      <c r="H7" s="46">
        <v>0</v>
      </c>
      <c r="I7" s="46">
        <v>0</v>
      </c>
      <c r="J7" s="46">
        <v>0</v>
      </c>
      <c r="K7" s="46">
        <v>0</v>
      </c>
      <c r="L7" s="46">
        <v>0</v>
      </c>
      <c r="M7" s="46">
        <v>5378.152</v>
      </c>
      <c r="N7" s="46">
        <v>4.2089999999999996</v>
      </c>
      <c r="O7" s="46">
        <v>3301.2370000000001</v>
      </c>
      <c r="P7" s="46">
        <v>0</v>
      </c>
      <c r="Q7" s="46">
        <v>0</v>
      </c>
      <c r="R7" s="46">
        <v>0</v>
      </c>
      <c r="S7" s="46">
        <v>0</v>
      </c>
      <c r="T7" s="46">
        <v>8683.598</v>
      </c>
      <c r="U7" s="46">
        <v>8678.4869999999992</v>
      </c>
    </row>
    <row r="8" spans="2:21" ht="20.399999999999999" customHeight="1">
      <c r="B8" s="52"/>
      <c r="C8" s="259" t="s">
        <v>566</v>
      </c>
      <c r="D8" s="44">
        <v>0</v>
      </c>
      <c r="E8" s="44">
        <v>0</v>
      </c>
      <c r="F8" s="44">
        <v>0</v>
      </c>
      <c r="G8" s="44">
        <v>0</v>
      </c>
      <c r="H8" s="44">
        <v>180.88499999999999</v>
      </c>
      <c r="I8" s="44">
        <v>0</v>
      </c>
      <c r="J8" s="44">
        <v>42.423000000000002</v>
      </c>
      <c r="K8" s="44">
        <v>0</v>
      </c>
      <c r="L8" s="44">
        <v>0</v>
      </c>
      <c r="M8" s="44">
        <v>188.863</v>
      </c>
      <c r="N8" s="44">
        <v>0</v>
      </c>
      <c r="O8" s="44">
        <v>0</v>
      </c>
      <c r="P8" s="44">
        <v>0</v>
      </c>
      <c r="Q8" s="44">
        <v>0</v>
      </c>
      <c r="R8" s="44">
        <v>0</v>
      </c>
      <c r="S8" s="44">
        <v>0</v>
      </c>
      <c r="T8" s="44">
        <v>412.17099999999999</v>
      </c>
      <c r="U8" s="44">
        <v>410.15199999999999</v>
      </c>
    </row>
    <row r="9" spans="2:21" ht="20.399999999999999" customHeight="1">
      <c r="B9" s="52"/>
      <c r="C9" s="257" t="s">
        <v>567</v>
      </c>
      <c r="D9" s="46">
        <v>0</v>
      </c>
      <c r="E9" s="46">
        <v>0</v>
      </c>
      <c r="F9" s="46">
        <v>0</v>
      </c>
      <c r="G9" s="46">
        <v>0</v>
      </c>
      <c r="H9" s="46">
        <v>64.286000000000001</v>
      </c>
      <c r="I9" s="46">
        <v>0</v>
      </c>
      <c r="J9" s="46">
        <v>1325.107</v>
      </c>
      <c r="K9" s="46">
        <v>0</v>
      </c>
      <c r="L9" s="46">
        <v>0</v>
      </c>
      <c r="M9" s="46">
        <v>387.815</v>
      </c>
      <c r="N9" s="46">
        <v>0</v>
      </c>
      <c r="O9" s="46">
        <v>0</v>
      </c>
      <c r="P9" s="46">
        <v>0</v>
      </c>
      <c r="Q9" s="46">
        <v>0</v>
      </c>
      <c r="R9" s="46">
        <v>0</v>
      </c>
      <c r="S9" s="46">
        <v>0</v>
      </c>
      <c r="T9" s="46">
        <v>1777.2080000000001</v>
      </c>
      <c r="U9" s="46">
        <v>1776.556</v>
      </c>
    </row>
    <row r="10" spans="2:21" ht="20.399999999999999" customHeight="1">
      <c r="B10" s="52"/>
      <c r="C10" s="259" t="s">
        <v>568</v>
      </c>
      <c r="D10" s="44">
        <v>0</v>
      </c>
      <c r="E10" s="44">
        <v>0</v>
      </c>
      <c r="F10" s="44">
        <v>0</v>
      </c>
      <c r="G10" s="44">
        <v>0</v>
      </c>
      <c r="H10" s="44">
        <v>0</v>
      </c>
      <c r="I10" s="44">
        <v>0</v>
      </c>
      <c r="J10" s="44">
        <v>0</v>
      </c>
      <c r="K10" s="44">
        <v>0</v>
      </c>
      <c r="L10" s="44">
        <v>0</v>
      </c>
      <c r="M10" s="44">
        <v>0</v>
      </c>
      <c r="N10" s="44">
        <v>0</v>
      </c>
      <c r="O10" s="44">
        <v>0</v>
      </c>
      <c r="P10" s="44">
        <v>0</v>
      </c>
      <c r="Q10" s="44">
        <v>0</v>
      </c>
      <c r="R10" s="44">
        <v>0</v>
      </c>
      <c r="S10" s="44">
        <v>0</v>
      </c>
      <c r="T10" s="44">
        <v>0</v>
      </c>
      <c r="U10" s="44">
        <v>0</v>
      </c>
    </row>
    <row r="11" spans="2:21" ht="20.399999999999999" customHeight="1">
      <c r="B11" s="52"/>
      <c r="C11" s="257" t="s">
        <v>569</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row>
    <row r="12" spans="2:21" ht="20.399999999999999" customHeight="1">
      <c r="B12" s="52"/>
      <c r="C12" s="259" t="s">
        <v>570</v>
      </c>
      <c r="D12" s="44">
        <v>0</v>
      </c>
      <c r="E12" s="44">
        <v>0</v>
      </c>
      <c r="F12" s="44">
        <v>0</v>
      </c>
      <c r="G12" s="44">
        <v>0</v>
      </c>
      <c r="H12" s="44">
        <v>362.048</v>
      </c>
      <c r="I12" s="44">
        <v>0</v>
      </c>
      <c r="J12" s="44">
        <v>619.44200000000001</v>
      </c>
      <c r="K12" s="44">
        <v>0</v>
      </c>
      <c r="L12" s="44">
        <v>0</v>
      </c>
      <c r="M12" s="44">
        <v>329.76799999999997</v>
      </c>
      <c r="N12" s="44">
        <v>10.52</v>
      </c>
      <c r="O12" s="44">
        <v>0</v>
      </c>
      <c r="P12" s="44">
        <v>0</v>
      </c>
      <c r="Q12" s="44">
        <v>0</v>
      </c>
      <c r="R12" s="44">
        <v>0</v>
      </c>
      <c r="S12" s="44">
        <v>0</v>
      </c>
      <c r="T12" s="44">
        <v>1321.779</v>
      </c>
      <c r="U12" s="44">
        <v>412.74900000000002</v>
      </c>
    </row>
    <row r="13" spans="2:21" ht="20.399999999999999" customHeight="1">
      <c r="B13" s="52"/>
      <c r="C13" s="257" t="s">
        <v>571</v>
      </c>
      <c r="D13" s="46">
        <v>0</v>
      </c>
      <c r="E13" s="46">
        <v>0</v>
      </c>
      <c r="F13" s="46">
        <v>0</v>
      </c>
      <c r="G13" s="46">
        <v>0</v>
      </c>
      <c r="H13" s="46">
        <v>3.0830000000000002</v>
      </c>
      <c r="I13" s="46">
        <v>0</v>
      </c>
      <c r="J13" s="46">
        <v>8.5090000000000003</v>
      </c>
      <c r="K13" s="46">
        <v>0</v>
      </c>
      <c r="L13" s="46">
        <v>0</v>
      </c>
      <c r="M13" s="46">
        <v>24743.968000000001</v>
      </c>
      <c r="N13" s="46">
        <v>15.907999999999999</v>
      </c>
      <c r="O13" s="46">
        <v>0</v>
      </c>
      <c r="P13" s="46">
        <v>0</v>
      </c>
      <c r="Q13" s="46">
        <v>0</v>
      </c>
      <c r="R13" s="46">
        <v>0</v>
      </c>
      <c r="S13" s="46">
        <v>0</v>
      </c>
      <c r="T13" s="46">
        <v>24771.469000000001</v>
      </c>
      <c r="U13" s="46">
        <v>24594.075000000001</v>
      </c>
    </row>
    <row r="14" spans="2:21" ht="20.399999999999999" customHeight="1">
      <c r="B14" s="52"/>
      <c r="C14" s="259" t="s">
        <v>572</v>
      </c>
      <c r="D14" s="44">
        <v>0</v>
      </c>
      <c r="E14" s="44">
        <v>0</v>
      </c>
      <c r="F14" s="44">
        <v>0</v>
      </c>
      <c r="G14" s="44">
        <v>0</v>
      </c>
      <c r="H14" s="44">
        <v>0</v>
      </c>
      <c r="I14" s="44">
        <v>0</v>
      </c>
      <c r="J14" s="44">
        <v>0.745</v>
      </c>
      <c r="K14" s="44">
        <v>0</v>
      </c>
      <c r="L14" s="44">
        <v>6928.5389999999998</v>
      </c>
      <c r="M14" s="44">
        <v>0</v>
      </c>
      <c r="N14" s="44">
        <v>0</v>
      </c>
      <c r="O14" s="44">
        <v>0</v>
      </c>
      <c r="P14" s="44">
        <v>0</v>
      </c>
      <c r="Q14" s="44">
        <v>0</v>
      </c>
      <c r="R14" s="44">
        <v>0</v>
      </c>
      <c r="S14" s="44">
        <v>0</v>
      </c>
      <c r="T14" s="44">
        <v>6929.2839999999997</v>
      </c>
      <c r="U14" s="44">
        <v>6929.2839999999997</v>
      </c>
    </row>
    <row r="15" spans="2:21" ht="20.399999999999999" customHeight="1">
      <c r="B15" s="52"/>
      <c r="C15" s="257" t="s">
        <v>573</v>
      </c>
      <c r="D15" s="46">
        <v>0</v>
      </c>
      <c r="E15" s="46">
        <v>0</v>
      </c>
      <c r="F15" s="46">
        <v>0</v>
      </c>
      <c r="G15" s="46">
        <v>0</v>
      </c>
      <c r="H15" s="46">
        <v>0</v>
      </c>
      <c r="I15" s="46">
        <v>4375.1350000000002</v>
      </c>
      <c r="J15" s="46">
        <v>1537.681</v>
      </c>
      <c r="K15" s="46">
        <v>0</v>
      </c>
      <c r="L15" s="46">
        <v>73.144999999999996</v>
      </c>
      <c r="M15" s="46">
        <v>413.29599999999999</v>
      </c>
      <c r="N15" s="46">
        <v>0</v>
      </c>
      <c r="O15" s="46">
        <v>0</v>
      </c>
      <c r="P15" s="46">
        <v>0</v>
      </c>
      <c r="Q15" s="46">
        <v>0</v>
      </c>
      <c r="R15" s="46">
        <v>0</v>
      </c>
      <c r="S15" s="46">
        <v>0</v>
      </c>
      <c r="T15" s="46">
        <v>6399.2569999999996</v>
      </c>
      <c r="U15" s="46">
        <v>6399.2569999999996</v>
      </c>
    </row>
    <row r="16" spans="2:21" ht="20.399999999999999" customHeight="1">
      <c r="B16" s="52"/>
      <c r="C16" s="259" t="s">
        <v>574</v>
      </c>
      <c r="D16" s="44">
        <v>0</v>
      </c>
      <c r="E16" s="44">
        <v>0</v>
      </c>
      <c r="F16" s="44">
        <v>0</v>
      </c>
      <c r="G16" s="44">
        <v>0</v>
      </c>
      <c r="H16" s="44">
        <v>0</v>
      </c>
      <c r="I16" s="44">
        <v>0</v>
      </c>
      <c r="J16" s="44">
        <v>0</v>
      </c>
      <c r="K16" s="44">
        <v>0</v>
      </c>
      <c r="L16" s="44">
        <v>0</v>
      </c>
      <c r="M16" s="44">
        <v>553.70100000000002</v>
      </c>
      <c r="N16" s="44">
        <v>449.14400000000001</v>
      </c>
      <c r="O16" s="44">
        <v>0</v>
      </c>
      <c r="P16" s="44">
        <v>0</v>
      </c>
      <c r="Q16" s="44">
        <v>0</v>
      </c>
      <c r="R16" s="44">
        <v>0</v>
      </c>
      <c r="S16" s="44">
        <v>0</v>
      </c>
      <c r="T16" s="44">
        <v>1002.845</v>
      </c>
      <c r="U16" s="44">
        <v>1002.845</v>
      </c>
    </row>
    <row r="17" spans="2:21" ht="20.399999999999999" customHeight="1">
      <c r="B17" s="52"/>
      <c r="C17" s="257" t="s">
        <v>575</v>
      </c>
      <c r="D17" s="46">
        <v>0</v>
      </c>
      <c r="E17" s="46">
        <v>0</v>
      </c>
      <c r="F17" s="46">
        <v>0</v>
      </c>
      <c r="G17" s="46">
        <v>0</v>
      </c>
      <c r="H17" s="46">
        <v>0</v>
      </c>
      <c r="I17" s="46">
        <v>0</v>
      </c>
      <c r="J17" s="46">
        <v>0</v>
      </c>
      <c r="K17" s="46">
        <v>0</v>
      </c>
      <c r="L17" s="46">
        <v>0</v>
      </c>
      <c r="M17" s="46">
        <v>0</v>
      </c>
      <c r="N17" s="46">
        <v>437.28899999999999</v>
      </c>
      <c r="O17" s="46">
        <v>0</v>
      </c>
      <c r="P17" s="46">
        <v>0</v>
      </c>
      <c r="Q17" s="46">
        <v>0</v>
      </c>
      <c r="R17" s="46">
        <v>0</v>
      </c>
      <c r="S17" s="46">
        <v>0</v>
      </c>
      <c r="T17" s="46">
        <v>437.28899999999999</v>
      </c>
      <c r="U17" s="46">
        <v>437.28899999999999</v>
      </c>
    </row>
    <row r="18" spans="2:21" ht="20.399999999999999" customHeight="1">
      <c r="B18" s="52"/>
      <c r="C18" s="259" t="s">
        <v>576</v>
      </c>
      <c r="D18" s="44">
        <v>0</v>
      </c>
      <c r="E18" s="44">
        <v>0</v>
      </c>
      <c r="F18" s="44">
        <v>0</v>
      </c>
      <c r="G18" s="44">
        <v>0</v>
      </c>
      <c r="H18" s="44">
        <v>1.43</v>
      </c>
      <c r="I18" s="44">
        <v>0</v>
      </c>
      <c r="J18" s="44">
        <v>0</v>
      </c>
      <c r="K18" s="44">
        <v>0</v>
      </c>
      <c r="L18" s="44">
        <v>0</v>
      </c>
      <c r="M18" s="44">
        <v>0</v>
      </c>
      <c r="N18" s="44">
        <v>0</v>
      </c>
      <c r="O18" s="44">
        <v>0</v>
      </c>
      <c r="P18" s="44">
        <v>0</v>
      </c>
      <c r="Q18" s="44">
        <v>0</v>
      </c>
      <c r="R18" s="44">
        <v>0</v>
      </c>
      <c r="S18" s="44">
        <v>0</v>
      </c>
      <c r="T18" s="44">
        <v>1.43</v>
      </c>
      <c r="U18" s="44">
        <v>1.43</v>
      </c>
    </row>
    <row r="19" spans="2:21" ht="20.399999999999999" customHeight="1">
      <c r="B19" s="52"/>
      <c r="C19" s="257" t="s">
        <v>577</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row>
    <row r="20" spans="2:21" ht="20.399999999999999" customHeight="1">
      <c r="B20" s="52"/>
      <c r="C20" s="259" t="s">
        <v>578</v>
      </c>
      <c r="D20" s="44">
        <v>0</v>
      </c>
      <c r="E20" s="44">
        <v>0</v>
      </c>
      <c r="F20" s="44">
        <v>0</v>
      </c>
      <c r="G20" s="44">
        <v>0</v>
      </c>
      <c r="H20" s="44">
        <v>0</v>
      </c>
      <c r="I20" s="44">
        <v>0</v>
      </c>
      <c r="J20" s="44">
        <v>0</v>
      </c>
      <c r="K20" s="44">
        <v>0</v>
      </c>
      <c r="L20" s="44">
        <v>0</v>
      </c>
      <c r="M20" s="44">
        <v>0</v>
      </c>
      <c r="N20" s="44">
        <v>0</v>
      </c>
      <c r="O20" s="44">
        <v>0</v>
      </c>
      <c r="P20" s="44">
        <v>0</v>
      </c>
      <c r="Q20" s="44">
        <v>0</v>
      </c>
      <c r="R20" s="44">
        <v>0</v>
      </c>
      <c r="S20" s="44">
        <v>0</v>
      </c>
      <c r="T20" s="44">
        <v>0</v>
      </c>
      <c r="U20" s="44">
        <v>0</v>
      </c>
    </row>
    <row r="21" spans="2:21" ht="20.399999999999999" customHeight="1">
      <c r="B21" s="52"/>
      <c r="C21" s="257" t="s">
        <v>579</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row>
    <row r="22" spans="2:21" ht="20.399999999999999" customHeight="1">
      <c r="B22" s="52"/>
      <c r="C22" s="259" t="s">
        <v>580</v>
      </c>
      <c r="D22" s="44">
        <v>0</v>
      </c>
      <c r="E22" s="44">
        <v>0</v>
      </c>
      <c r="F22" s="44">
        <v>0</v>
      </c>
      <c r="G22" s="44">
        <v>0</v>
      </c>
      <c r="H22" s="44">
        <v>35.433999999999997</v>
      </c>
      <c r="I22" s="44">
        <v>0</v>
      </c>
      <c r="J22" s="44">
        <v>0</v>
      </c>
      <c r="K22" s="44">
        <v>0</v>
      </c>
      <c r="L22" s="44">
        <v>0</v>
      </c>
      <c r="M22" s="44">
        <v>9019.0669999999991</v>
      </c>
      <c r="N22" s="44">
        <v>0</v>
      </c>
      <c r="O22" s="44">
        <v>0</v>
      </c>
      <c r="P22" s="44">
        <v>0</v>
      </c>
      <c r="Q22" s="44">
        <v>0</v>
      </c>
      <c r="R22" s="44">
        <v>0</v>
      </c>
      <c r="S22" s="44">
        <v>0</v>
      </c>
      <c r="T22" s="44">
        <v>9054.5010000000002</v>
      </c>
      <c r="U22" s="44">
        <v>9054.5010000000002</v>
      </c>
    </row>
    <row r="23" spans="2:21" ht="20.399999999999999" customHeight="1" thickBot="1">
      <c r="B23" s="264"/>
      <c r="C23" s="261" t="s">
        <v>561</v>
      </c>
      <c r="D23" s="268">
        <v>0</v>
      </c>
      <c r="E23" s="268">
        <v>0</v>
      </c>
      <c r="F23" s="268">
        <v>0</v>
      </c>
      <c r="G23" s="268">
        <v>0</v>
      </c>
      <c r="H23" s="268">
        <v>647.16700000000003</v>
      </c>
      <c r="I23" s="268">
        <v>4375.1350000000002</v>
      </c>
      <c r="J23" s="268">
        <v>3533.9070000000002</v>
      </c>
      <c r="K23" s="268">
        <v>0</v>
      </c>
      <c r="L23" s="268">
        <v>7001.6840000000002</v>
      </c>
      <c r="M23" s="268">
        <v>41014.629999999997</v>
      </c>
      <c r="N23" s="268">
        <v>917.07100000000003</v>
      </c>
      <c r="O23" s="268">
        <v>3301.2370000000001</v>
      </c>
      <c r="P23" s="268">
        <v>0</v>
      </c>
      <c r="Q23" s="268">
        <v>0</v>
      </c>
      <c r="R23" s="268">
        <v>0</v>
      </c>
      <c r="S23" s="268">
        <v>0</v>
      </c>
      <c r="T23" s="268">
        <v>60790.830999999998</v>
      </c>
      <c r="U23" s="268">
        <v>59696.625</v>
      </c>
    </row>
    <row r="24" spans="2:21" ht="15" customHeight="1">
      <c r="B24" s="52"/>
      <c r="C24" s="267"/>
      <c r="D24" s="267"/>
      <c r="E24" s="267"/>
      <c r="F24" s="267"/>
      <c r="G24" s="267"/>
      <c r="H24" s="267"/>
      <c r="I24" s="267"/>
      <c r="J24" s="267"/>
      <c r="K24" s="267"/>
      <c r="L24" s="267"/>
      <c r="M24" s="267"/>
      <c r="N24" s="267"/>
      <c r="O24" s="267"/>
      <c r="P24" s="267"/>
      <c r="Q24" s="267"/>
      <c r="R24" s="267"/>
      <c r="S24" s="267"/>
      <c r="T24" s="267"/>
      <c r="U24" s="267"/>
    </row>
    <row r="25" spans="2:21" ht="12.75" customHeight="1"/>
    <row r="26" spans="2:21" ht="12.9" customHeight="1"/>
    <row r="27" spans="2:21" ht="12.75" customHeight="1"/>
    <row r="28" spans="2:21" ht="12.75" customHeight="1"/>
    <row r="29" spans="2:21" ht="27.6" customHeight="1"/>
    <row r="30" spans="2:21" ht="12.75" customHeight="1"/>
    <row r="31" spans="2:21" ht="12.75" customHeight="1"/>
    <row r="32" spans="2:21" ht="27" customHeight="1"/>
    <row r="33" ht="20.399999999999999" customHeight="1"/>
    <row r="34" ht="20.399999999999999" customHeight="1"/>
    <row r="35" ht="20.399999999999999" customHeight="1"/>
    <row r="36" ht="20.399999999999999" customHeight="1"/>
    <row r="37" ht="20.399999999999999" customHeight="1"/>
    <row r="38" ht="20.399999999999999" customHeight="1"/>
    <row r="39" ht="20.399999999999999" customHeight="1"/>
    <row r="40" ht="20.399999999999999" customHeight="1"/>
    <row r="41" ht="20.399999999999999" customHeight="1"/>
    <row r="42" ht="20.399999999999999" customHeight="1"/>
    <row r="43" ht="20.399999999999999" customHeight="1"/>
    <row r="44" ht="20.399999999999999" customHeight="1"/>
    <row r="45" ht="20.399999999999999" customHeight="1"/>
    <row r="46" ht="20.399999999999999" customHeight="1"/>
    <row r="47" ht="20.399999999999999" customHeight="1"/>
    <row r="48" ht="20.399999999999999" customHeight="1"/>
    <row r="49" ht="20.399999999999999" customHeight="1"/>
    <row r="50" ht="12.75" customHeight="1"/>
    <row r="51" ht="12.75" customHeight="1"/>
    <row r="52" ht="12.75" customHeight="1"/>
    <row r="53" ht="12.75" customHeight="1"/>
    <row r="54" ht="27.6" customHeight="1"/>
    <row r="55" ht="12.75" customHeight="1"/>
    <row r="56" ht="12.75" customHeight="1"/>
    <row r="57" ht="27" customHeight="1"/>
    <row r="58" ht="20.399999999999999" customHeight="1"/>
    <row r="59" ht="20.399999999999999" customHeight="1"/>
    <row r="60" ht="20.399999999999999" customHeight="1"/>
    <row r="61" ht="20.399999999999999" customHeight="1"/>
    <row r="62" ht="20.399999999999999" customHeight="1"/>
    <row r="63" ht="20.399999999999999" customHeight="1"/>
    <row r="64" ht="20.399999999999999" customHeight="1"/>
    <row r="65" ht="20.399999999999999" customHeight="1"/>
    <row r="66" ht="20.399999999999999" customHeight="1"/>
    <row r="67" ht="20.399999999999999" customHeight="1"/>
    <row r="68" ht="20.399999999999999" customHeight="1"/>
    <row r="69" ht="20.399999999999999" customHeight="1"/>
    <row r="70" ht="20.399999999999999" customHeight="1"/>
    <row r="71" ht="20.399999999999999" customHeight="1"/>
    <row r="72" ht="20.399999999999999" customHeight="1"/>
    <row r="73" ht="20.399999999999999" customHeight="1"/>
    <row r="74" ht="20.399999999999999" customHeight="1"/>
    <row r="75" ht="12.75" customHeight="1"/>
  </sheetData>
  <mergeCells count="6">
    <mergeCell ref="B1:U1"/>
    <mergeCell ref="C3:T3"/>
    <mergeCell ref="C5:C6"/>
    <mergeCell ref="D5:S5"/>
    <mergeCell ref="T5:T6"/>
    <mergeCell ref="U5:U6"/>
  </mergeCells>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C2:U22"/>
  <sheetViews>
    <sheetView showGridLines="0" showRowColHeaders="0" workbookViewId="0"/>
  </sheetViews>
  <sheetFormatPr baseColWidth="10" defaultColWidth="8.88671875" defaultRowHeight="16.8"/>
  <cols>
    <col min="1" max="2" width="8.88671875" style="708"/>
    <col min="3" max="3" width="47.44140625" style="708" customWidth="1"/>
    <col min="4" max="18" width="8.88671875" style="708" customWidth="1"/>
    <col min="19" max="19" width="10.6640625" style="708" customWidth="1"/>
    <col min="20" max="20" width="9.88671875" style="708" customWidth="1"/>
    <col min="21" max="21" width="12.33203125" style="708" customWidth="1"/>
    <col min="22" max="24" width="8.88671875" style="708"/>
    <col min="25" max="25" width="40.6640625" style="708" customWidth="1"/>
    <col min="26" max="16384" width="8.88671875" style="708"/>
  </cols>
  <sheetData>
    <row r="2" spans="3:21" ht="19.5" customHeight="1" thickBot="1">
      <c r="C2" s="755" t="s">
        <v>1685</v>
      </c>
      <c r="D2" s="802" t="s">
        <v>0</v>
      </c>
      <c r="E2" s="802" t="s">
        <v>0</v>
      </c>
      <c r="F2" s="802" t="s">
        <v>0</v>
      </c>
      <c r="G2" s="802" t="s">
        <v>0</v>
      </c>
      <c r="H2" s="802" t="s">
        <v>0</v>
      </c>
      <c r="I2" s="802" t="s">
        <v>0</v>
      </c>
      <c r="J2" s="802" t="s">
        <v>0</v>
      </c>
      <c r="K2" s="802" t="s">
        <v>0</v>
      </c>
      <c r="L2" s="802" t="s">
        <v>0</v>
      </c>
      <c r="M2" s="802" t="s">
        <v>0</v>
      </c>
      <c r="N2" s="802" t="s">
        <v>0</v>
      </c>
      <c r="O2" s="802" t="s">
        <v>0</v>
      </c>
      <c r="P2" s="802" t="s">
        <v>0</v>
      </c>
      <c r="Q2" s="802" t="s">
        <v>0</v>
      </c>
      <c r="R2" s="802" t="s">
        <v>0</v>
      </c>
      <c r="S2" s="802" t="s">
        <v>0</v>
      </c>
      <c r="T2" s="802" t="s">
        <v>0</v>
      </c>
      <c r="U2" s="808"/>
    </row>
    <row r="3" spans="3:21" ht="12.75" customHeight="1">
      <c r="C3" s="702" t="s">
        <v>1520</v>
      </c>
      <c r="D3" s="809"/>
      <c r="E3" s="809"/>
      <c r="F3" s="809"/>
      <c r="G3" s="809"/>
      <c r="H3" s="809"/>
      <c r="I3" s="809"/>
      <c r="J3" s="809"/>
      <c r="K3" s="809"/>
      <c r="L3" s="809"/>
      <c r="M3" s="809"/>
      <c r="N3" s="809"/>
      <c r="O3" s="809"/>
      <c r="P3" s="809"/>
      <c r="Q3" s="809"/>
      <c r="R3" s="809"/>
      <c r="S3" s="809"/>
      <c r="T3" s="809"/>
      <c r="U3" s="810">
        <v>2019</v>
      </c>
    </row>
    <row r="4" spans="3:21" ht="12.75" customHeight="1">
      <c r="C4" s="1344" t="s">
        <v>1672</v>
      </c>
      <c r="D4" s="1345" t="s">
        <v>1680</v>
      </c>
      <c r="E4" s="1345"/>
      <c r="F4" s="1345"/>
      <c r="G4" s="1345"/>
      <c r="H4" s="1345"/>
      <c r="I4" s="1345"/>
      <c r="J4" s="1345"/>
      <c r="K4" s="1345"/>
      <c r="L4" s="1345"/>
      <c r="M4" s="1345"/>
      <c r="N4" s="1345"/>
      <c r="O4" s="1345"/>
      <c r="P4" s="1345"/>
      <c r="Q4" s="1345"/>
      <c r="R4" s="1345"/>
      <c r="S4" s="1345"/>
      <c r="T4" s="1343" t="s">
        <v>1677</v>
      </c>
      <c r="U4" s="1347" t="s">
        <v>1684</v>
      </c>
    </row>
    <row r="5" spans="3:21" ht="33" customHeight="1">
      <c r="C5" s="1344"/>
      <c r="D5" s="803">
        <v>0</v>
      </c>
      <c r="E5" s="803">
        <v>0.02</v>
      </c>
      <c r="F5" s="803">
        <v>0.04</v>
      </c>
      <c r="G5" s="803">
        <v>0.1</v>
      </c>
      <c r="H5" s="803">
        <v>0.2</v>
      </c>
      <c r="I5" s="803">
        <v>0.35</v>
      </c>
      <c r="J5" s="803">
        <v>0.5</v>
      </c>
      <c r="K5" s="803">
        <v>0.7</v>
      </c>
      <c r="L5" s="803">
        <v>0.75</v>
      </c>
      <c r="M5" s="803">
        <v>1</v>
      </c>
      <c r="N5" s="803">
        <v>1.5</v>
      </c>
      <c r="O5" s="803">
        <v>2.5</v>
      </c>
      <c r="P5" s="803">
        <v>3.7</v>
      </c>
      <c r="Q5" s="803">
        <v>12.5</v>
      </c>
      <c r="R5" s="811" t="s">
        <v>1683</v>
      </c>
      <c r="S5" s="803" t="s">
        <v>1679</v>
      </c>
      <c r="T5" s="1343"/>
      <c r="U5" s="1343"/>
    </row>
    <row r="6" spans="3:21" ht="20.25" customHeight="1">
      <c r="C6" s="323" t="s">
        <v>1655</v>
      </c>
      <c r="D6" s="812">
        <v>0</v>
      </c>
      <c r="E6" s="722">
        <v>0</v>
      </c>
      <c r="F6" s="722">
        <v>0</v>
      </c>
      <c r="G6" s="722">
        <v>0</v>
      </c>
      <c r="H6" s="722">
        <v>3.7999999999999999E-2</v>
      </c>
      <c r="I6" s="722">
        <v>0</v>
      </c>
      <c r="J6" s="722">
        <v>0</v>
      </c>
      <c r="K6" s="722">
        <v>0</v>
      </c>
      <c r="L6" s="722">
        <v>0</v>
      </c>
      <c r="M6" s="722">
        <v>5646.7510000000002</v>
      </c>
      <c r="N6" s="722">
        <v>0</v>
      </c>
      <c r="O6" s="722">
        <v>3179.2750000000001</v>
      </c>
      <c r="P6" s="722">
        <v>0</v>
      </c>
      <c r="Q6" s="722">
        <v>0</v>
      </c>
      <c r="R6" s="722">
        <v>0</v>
      </c>
      <c r="S6" s="722">
        <v>0</v>
      </c>
      <c r="T6" s="722">
        <v>8826.0640000000003</v>
      </c>
      <c r="U6" s="722">
        <v>8820.0529999999999</v>
      </c>
    </row>
    <row r="7" spans="3:21" ht="20.25" customHeight="1">
      <c r="C7" s="325" t="s">
        <v>1682</v>
      </c>
      <c r="D7" s="813">
        <v>0</v>
      </c>
      <c r="E7" s="721">
        <v>0</v>
      </c>
      <c r="F7" s="721">
        <v>0</v>
      </c>
      <c r="G7" s="721">
        <v>0</v>
      </c>
      <c r="H7" s="721">
        <v>163.66</v>
      </c>
      <c r="I7" s="721">
        <v>0</v>
      </c>
      <c r="J7" s="721">
        <v>0</v>
      </c>
      <c r="K7" s="721">
        <v>0</v>
      </c>
      <c r="L7" s="721">
        <v>0</v>
      </c>
      <c r="M7" s="721">
        <v>104.83499999999999</v>
      </c>
      <c r="N7" s="721">
        <v>0</v>
      </c>
      <c r="O7" s="721">
        <v>0</v>
      </c>
      <c r="P7" s="721">
        <v>0</v>
      </c>
      <c r="Q7" s="721">
        <v>0</v>
      </c>
      <c r="R7" s="721">
        <v>0</v>
      </c>
      <c r="S7" s="721">
        <v>0</v>
      </c>
      <c r="T7" s="721">
        <v>268.49599999999998</v>
      </c>
      <c r="U7" s="721">
        <v>268.49599999999998</v>
      </c>
    </row>
    <row r="8" spans="3:21" ht="20.25" customHeight="1">
      <c r="C8" s="323" t="s">
        <v>1667</v>
      </c>
      <c r="D8" s="812">
        <v>0</v>
      </c>
      <c r="E8" s="722">
        <v>0</v>
      </c>
      <c r="F8" s="722">
        <v>0</v>
      </c>
      <c r="G8" s="722">
        <v>0</v>
      </c>
      <c r="H8" s="722">
        <v>70.682000000000002</v>
      </c>
      <c r="I8" s="722">
        <v>0</v>
      </c>
      <c r="J8" s="722">
        <v>1662.05</v>
      </c>
      <c r="K8" s="722">
        <v>0</v>
      </c>
      <c r="L8" s="722">
        <v>0</v>
      </c>
      <c r="M8" s="722">
        <v>441.95800000000003</v>
      </c>
      <c r="N8" s="722">
        <v>0</v>
      </c>
      <c r="O8" s="722">
        <v>0</v>
      </c>
      <c r="P8" s="722">
        <v>0</v>
      </c>
      <c r="Q8" s="722">
        <v>0</v>
      </c>
      <c r="R8" s="722">
        <v>0</v>
      </c>
      <c r="S8" s="722">
        <v>0</v>
      </c>
      <c r="T8" s="722">
        <v>2174.69</v>
      </c>
      <c r="U8" s="722">
        <v>2174.0369999999998</v>
      </c>
    </row>
    <row r="9" spans="3:21" ht="20.25" customHeight="1">
      <c r="C9" s="325" t="s">
        <v>1666</v>
      </c>
      <c r="D9" s="813">
        <v>0</v>
      </c>
      <c r="E9" s="721">
        <v>0</v>
      </c>
      <c r="F9" s="721">
        <v>0</v>
      </c>
      <c r="G9" s="721">
        <v>0</v>
      </c>
      <c r="H9" s="721">
        <v>0</v>
      </c>
      <c r="I9" s="721">
        <v>0</v>
      </c>
      <c r="J9" s="721">
        <v>0</v>
      </c>
      <c r="K9" s="721">
        <v>0</v>
      </c>
      <c r="L9" s="721">
        <v>0</v>
      </c>
      <c r="M9" s="721">
        <v>0</v>
      </c>
      <c r="N9" s="721">
        <v>0</v>
      </c>
      <c r="O9" s="721">
        <v>0</v>
      </c>
      <c r="P9" s="721">
        <v>0</v>
      </c>
      <c r="Q9" s="721">
        <v>0</v>
      </c>
      <c r="R9" s="721">
        <v>0</v>
      </c>
      <c r="S9" s="721">
        <v>0</v>
      </c>
      <c r="T9" s="721">
        <v>0</v>
      </c>
      <c r="U9" s="721">
        <v>0</v>
      </c>
    </row>
    <row r="10" spans="3:21" ht="20.25" customHeight="1">
      <c r="C10" s="323" t="s">
        <v>1665</v>
      </c>
      <c r="D10" s="812">
        <v>0</v>
      </c>
      <c r="E10" s="722">
        <v>0</v>
      </c>
      <c r="F10" s="722">
        <v>0</v>
      </c>
      <c r="G10" s="722">
        <v>0</v>
      </c>
      <c r="H10" s="722">
        <v>0</v>
      </c>
      <c r="I10" s="722">
        <v>0</v>
      </c>
      <c r="J10" s="722">
        <v>0</v>
      </c>
      <c r="K10" s="722">
        <v>0</v>
      </c>
      <c r="L10" s="722">
        <v>0</v>
      </c>
      <c r="M10" s="722">
        <v>0</v>
      </c>
      <c r="N10" s="722">
        <v>0</v>
      </c>
      <c r="O10" s="722">
        <v>0</v>
      </c>
      <c r="P10" s="722">
        <v>0</v>
      </c>
      <c r="Q10" s="722">
        <v>0</v>
      </c>
      <c r="R10" s="722">
        <v>0</v>
      </c>
      <c r="S10" s="722">
        <v>0</v>
      </c>
      <c r="T10" s="722">
        <v>0</v>
      </c>
      <c r="U10" s="722">
        <v>0</v>
      </c>
    </row>
    <row r="11" spans="3:21" ht="20.25" customHeight="1">
      <c r="C11" s="325" t="s">
        <v>1664</v>
      </c>
      <c r="D11" s="813">
        <v>0</v>
      </c>
      <c r="E11" s="721">
        <v>0</v>
      </c>
      <c r="F11" s="721">
        <v>0</v>
      </c>
      <c r="G11" s="721">
        <v>0</v>
      </c>
      <c r="H11" s="721">
        <v>320.14699999999999</v>
      </c>
      <c r="I11" s="721">
        <v>0</v>
      </c>
      <c r="J11" s="721">
        <v>180.03800000000001</v>
      </c>
      <c r="K11" s="721">
        <v>0</v>
      </c>
      <c r="L11" s="721">
        <v>0</v>
      </c>
      <c r="M11" s="721">
        <v>309.68900000000002</v>
      </c>
      <c r="N11" s="721">
        <v>7.8470000000000004</v>
      </c>
      <c r="O11" s="721">
        <v>0</v>
      </c>
      <c r="P11" s="721">
        <v>0</v>
      </c>
      <c r="Q11" s="721">
        <v>0</v>
      </c>
      <c r="R11" s="721">
        <v>0</v>
      </c>
      <c r="S11" s="721">
        <v>0</v>
      </c>
      <c r="T11" s="721">
        <v>817.721</v>
      </c>
      <c r="U11" s="721">
        <v>369.93200000000002</v>
      </c>
    </row>
    <row r="12" spans="3:21" ht="20.25" customHeight="1">
      <c r="C12" s="323" t="s">
        <v>1651</v>
      </c>
      <c r="D12" s="812">
        <v>0</v>
      </c>
      <c r="E12" s="722">
        <v>0</v>
      </c>
      <c r="F12" s="722">
        <v>0</v>
      </c>
      <c r="G12" s="722">
        <v>0</v>
      </c>
      <c r="H12" s="722">
        <v>0</v>
      </c>
      <c r="I12" s="722">
        <v>0</v>
      </c>
      <c r="J12" s="722">
        <v>72.5</v>
      </c>
      <c r="K12" s="722">
        <v>0</v>
      </c>
      <c r="L12" s="722">
        <v>0</v>
      </c>
      <c r="M12" s="722">
        <v>22807.253000000001</v>
      </c>
      <c r="N12" s="722">
        <v>5.92</v>
      </c>
      <c r="O12" s="722">
        <v>0</v>
      </c>
      <c r="P12" s="722">
        <v>0</v>
      </c>
      <c r="Q12" s="722">
        <v>0</v>
      </c>
      <c r="R12" s="722">
        <v>0</v>
      </c>
      <c r="S12" s="722">
        <v>0</v>
      </c>
      <c r="T12" s="722">
        <v>22885.672999999999</v>
      </c>
      <c r="U12" s="722">
        <v>22596.001</v>
      </c>
    </row>
    <row r="13" spans="3:21" ht="20.25" customHeight="1">
      <c r="C13" s="325" t="s">
        <v>1663</v>
      </c>
      <c r="D13" s="813">
        <v>0</v>
      </c>
      <c r="E13" s="721">
        <v>0</v>
      </c>
      <c r="F13" s="721">
        <v>0</v>
      </c>
      <c r="G13" s="721">
        <v>0</v>
      </c>
      <c r="H13" s="721">
        <v>0</v>
      </c>
      <c r="I13" s="721">
        <v>0</v>
      </c>
      <c r="J13" s="721">
        <v>0</v>
      </c>
      <c r="K13" s="721">
        <v>0</v>
      </c>
      <c r="L13" s="721">
        <v>6898.9139999999998</v>
      </c>
      <c r="M13" s="721">
        <v>0</v>
      </c>
      <c r="N13" s="721">
        <v>0</v>
      </c>
      <c r="O13" s="721">
        <v>0</v>
      </c>
      <c r="P13" s="721">
        <v>0</v>
      </c>
      <c r="Q13" s="721">
        <v>0</v>
      </c>
      <c r="R13" s="721">
        <v>0</v>
      </c>
      <c r="S13" s="721">
        <v>0</v>
      </c>
      <c r="T13" s="721">
        <v>6898.9139999999998</v>
      </c>
      <c r="U13" s="721">
        <v>6898.9139999999998</v>
      </c>
    </row>
    <row r="14" spans="3:21" ht="20.25" customHeight="1">
      <c r="C14" s="323" t="s">
        <v>1612</v>
      </c>
      <c r="D14" s="812">
        <v>0</v>
      </c>
      <c r="E14" s="722">
        <v>0</v>
      </c>
      <c r="F14" s="722">
        <v>0</v>
      </c>
      <c r="G14" s="722">
        <v>0</v>
      </c>
      <c r="H14" s="722">
        <v>0</v>
      </c>
      <c r="I14" s="722">
        <v>4047.9340000000002</v>
      </c>
      <c r="J14" s="722">
        <v>1260.5540000000001</v>
      </c>
      <c r="K14" s="722">
        <v>0</v>
      </c>
      <c r="L14" s="722">
        <v>78.088999999999999</v>
      </c>
      <c r="M14" s="722">
        <v>421.459</v>
      </c>
      <c r="N14" s="722">
        <v>0</v>
      </c>
      <c r="O14" s="722">
        <v>0</v>
      </c>
      <c r="P14" s="722">
        <v>0</v>
      </c>
      <c r="Q14" s="722">
        <v>0</v>
      </c>
      <c r="R14" s="722">
        <v>0</v>
      </c>
      <c r="S14" s="722">
        <v>0</v>
      </c>
      <c r="T14" s="722">
        <v>5808.0360000000001</v>
      </c>
      <c r="U14" s="722">
        <v>5808.0360000000001</v>
      </c>
    </row>
    <row r="15" spans="3:21" ht="20.25" customHeight="1">
      <c r="C15" s="325" t="s">
        <v>1702</v>
      </c>
      <c r="D15" s="813">
        <v>0</v>
      </c>
      <c r="E15" s="721">
        <v>0</v>
      </c>
      <c r="F15" s="721">
        <v>0</v>
      </c>
      <c r="G15" s="721">
        <v>0</v>
      </c>
      <c r="H15" s="721">
        <v>0</v>
      </c>
      <c r="I15" s="721">
        <v>0</v>
      </c>
      <c r="J15" s="721">
        <v>0</v>
      </c>
      <c r="K15" s="721">
        <v>0</v>
      </c>
      <c r="L15" s="721">
        <v>0</v>
      </c>
      <c r="M15" s="721">
        <v>679.06700000000001</v>
      </c>
      <c r="N15" s="721">
        <v>397.66300000000001</v>
      </c>
      <c r="O15" s="721">
        <v>0</v>
      </c>
      <c r="P15" s="721">
        <v>0</v>
      </c>
      <c r="Q15" s="721">
        <v>0</v>
      </c>
      <c r="R15" s="721">
        <v>0</v>
      </c>
      <c r="S15" s="721">
        <v>0</v>
      </c>
      <c r="T15" s="721">
        <v>1076.73</v>
      </c>
      <c r="U15" s="721">
        <v>1076.73</v>
      </c>
    </row>
    <row r="16" spans="3:21" ht="20.25" customHeight="1">
      <c r="C16" s="323" t="s">
        <v>1661</v>
      </c>
      <c r="D16" s="812">
        <v>0</v>
      </c>
      <c r="E16" s="722">
        <v>0</v>
      </c>
      <c r="F16" s="722">
        <v>0</v>
      </c>
      <c r="G16" s="722">
        <v>0</v>
      </c>
      <c r="H16" s="722">
        <v>0</v>
      </c>
      <c r="I16" s="722">
        <v>0</v>
      </c>
      <c r="J16" s="722">
        <v>0</v>
      </c>
      <c r="K16" s="722">
        <v>0</v>
      </c>
      <c r="L16" s="722">
        <v>0</v>
      </c>
      <c r="M16" s="722">
        <v>0</v>
      </c>
      <c r="N16" s="722">
        <v>448.06900000000002</v>
      </c>
      <c r="O16" s="722">
        <v>0</v>
      </c>
      <c r="P16" s="722">
        <v>0</v>
      </c>
      <c r="Q16" s="722">
        <v>0</v>
      </c>
      <c r="R16" s="722">
        <v>0</v>
      </c>
      <c r="S16" s="722">
        <v>0</v>
      </c>
      <c r="T16" s="722">
        <v>448.06900000000002</v>
      </c>
      <c r="U16" s="722">
        <v>448.06900000000002</v>
      </c>
    </row>
    <row r="17" spans="3:21" ht="20.25" customHeight="1">
      <c r="C17" s="325" t="s">
        <v>1660</v>
      </c>
      <c r="D17" s="813">
        <v>0</v>
      </c>
      <c r="E17" s="721">
        <v>0</v>
      </c>
      <c r="F17" s="721">
        <v>0</v>
      </c>
      <c r="G17" s="721">
        <v>0</v>
      </c>
      <c r="H17" s="721">
        <v>1.4750000000000001</v>
      </c>
      <c r="I17" s="721">
        <v>0</v>
      </c>
      <c r="J17" s="721">
        <v>0</v>
      </c>
      <c r="K17" s="721">
        <v>0</v>
      </c>
      <c r="L17" s="721">
        <v>0</v>
      </c>
      <c r="M17" s="721">
        <v>0</v>
      </c>
      <c r="N17" s="721">
        <v>0</v>
      </c>
      <c r="O17" s="721">
        <v>0</v>
      </c>
      <c r="P17" s="721">
        <v>0</v>
      </c>
      <c r="Q17" s="721">
        <v>0</v>
      </c>
      <c r="R17" s="721">
        <v>0</v>
      </c>
      <c r="S17" s="721">
        <v>0</v>
      </c>
      <c r="T17" s="721">
        <v>1.4750000000000001</v>
      </c>
      <c r="U17" s="721">
        <v>1.4750000000000001</v>
      </c>
    </row>
    <row r="18" spans="3:21" ht="20.25" customHeight="1">
      <c r="C18" s="323" t="s">
        <v>1611</v>
      </c>
      <c r="D18" s="812">
        <v>0</v>
      </c>
      <c r="E18" s="722">
        <v>0</v>
      </c>
      <c r="F18" s="722">
        <v>0</v>
      </c>
      <c r="G18" s="722">
        <v>0</v>
      </c>
      <c r="H18" s="722">
        <v>0</v>
      </c>
      <c r="I18" s="722">
        <v>0</v>
      </c>
      <c r="J18" s="722">
        <v>0</v>
      </c>
      <c r="K18" s="722">
        <v>0</v>
      </c>
      <c r="L18" s="722">
        <v>0</v>
      </c>
      <c r="M18" s="722">
        <v>0</v>
      </c>
      <c r="N18" s="722">
        <v>0</v>
      </c>
      <c r="O18" s="722">
        <v>0</v>
      </c>
      <c r="P18" s="722">
        <v>0</v>
      </c>
      <c r="Q18" s="722">
        <v>0</v>
      </c>
      <c r="R18" s="722">
        <v>0</v>
      </c>
      <c r="S18" s="722">
        <v>0</v>
      </c>
      <c r="T18" s="722">
        <v>0</v>
      </c>
      <c r="U18" s="722">
        <v>0</v>
      </c>
    </row>
    <row r="19" spans="3:21" ht="20.25" customHeight="1">
      <c r="C19" s="325" t="s">
        <v>1659</v>
      </c>
      <c r="D19" s="813">
        <v>0</v>
      </c>
      <c r="E19" s="721">
        <v>0</v>
      </c>
      <c r="F19" s="721">
        <v>0</v>
      </c>
      <c r="G19" s="721">
        <v>0</v>
      </c>
      <c r="H19" s="721">
        <v>0</v>
      </c>
      <c r="I19" s="721">
        <v>0</v>
      </c>
      <c r="J19" s="721">
        <v>0</v>
      </c>
      <c r="K19" s="721">
        <v>0</v>
      </c>
      <c r="L19" s="721">
        <v>0</v>
      </c>
      <c r="M19" s="721">
        <v>0</v>
      </c>
      <c r="N19" s="721">
        <v>0</v>
      </c>
      <c r="O19" s="721">
        <v>0</v>
      </c>
      <c r="P19" s="721">
        <v>0</v>
      </c>
      <c r="Q19" s="721">
        <v>0</v>
      </c>
      <c r="R19" s="721">
        <v>0</v>
      </c>
      <c r="S19" s="721">
        <v>0</v>
      </c>
      <c r="T19" s="721">
        <v>0</v>
      </c>
      <c r="U19" s="721">
        <v>0</v>
      </c>
    </row>
    <row r="20" spans="3:21" ht="20.25" customHeight="1">
      <c r="C20" s="323" t="s">
        <v>1658</v>
      </c>
      <c r="D20" s="812">
        <v>0</v>
      </c>
      <c r="E20" s="722">
        <v>0</v>
      </c>
      <c r="F20" s="722">
        <v>0</v>
      </c>
      <c r="G20" s="722">
        <v>0</v>
      </c>
      <c r="H20" s="722">
        <v>0</v>
      </c>
      <c r="I20" s="722">
        <v>0</v>
      </c>
      <c r="J20" s="722">
        <v>0</v>
      </c>
      <c r="K20" s="722">
        <v>0</v>
      </c>
      <c r="L20" s="722">
        <v>0</v>
      </c>
      <c r="M20" s="722">
        <v>0</v>
      </c>
      <c r="N20" s="722">
        <v>0</v>
      </c>
      <c r="O20" s="722">
        <v>0</v>
      </c>
      <c r="P20" s="722">
        <v>0</v>
      </c>
      <c r="Q20" s="722">
        <v>0</v>
      </c>
      <c r="R20" s="722">
        <v>0</v>
      </c>
      <c r="S20" s="722">
        <v>0</v>
      </c>
      <c r="T20" s="722">
        <v>0</v>
      </c>
      <c r="U20" s="722">
        <v>0</v>
      </c>
    </row>
    <row r="21" spans="3:21" ht="20.25" customHeight="1">
      <c r="C21" s="325" t="s">
        <v>1657</v>
      </c>
      <c r="D21" s="813">
        <v>0</v>
      </c>
      <c r="E21" s="721">
        <v>0</v>
      </c>
      <c r="F21" s="721">
        <v>0</v>
      </c>
      <c r="G21" s="721">
        <v>0</v>
      </c>
      <c r="H21" s="721">
        <v>39.25</v>
      </c>
      <c r="I21" s="721">
        <v>0</v>
      </c>
      <c r="J21" s="721">
        <v>0</v>
      </c>
      <c r="K21" s="721">
        <v>0</v>
      </c>
      <c r="L21" s="721">
        <v>0</v>
      </c>
      <c r="M21" s="721">
        <v>9593.3330000000005</v>
      </c>
      <c r="N21" s="721">
        <v>0</v>
      </c>
      <c r="O21" s="721">
        <v>0</v>
      </c>
      <c r="P21" s="721">
        <v>0</v>
      </c>
      <c r="Q21" s="721">
        <v>0</v>
      </c>
      <c r="R21" s="721">
        <v>0</v>
      </c>
      <c r="S21" s="721">
        <v>0</v>
      </c>
      <c r="T21" s="721">
        <v>9632.5830000000005</v>
      </c>
      <c r="U21" s="721">
        <v>9632.5830000000005</v>
      </c>
    </row>
    <row r="22" spans="3:21" ht="20.25" customHeight="1" thickBot="1">
      <c r="C22" s="770" t="s">
        <v>1193</v>
      </c>
      <c r="D22" s="770">
        <v>0</v>
      </c>
      <c r="E22" s="785">
        <v>0</v>
      </c>
      <c r="F22" s="785">
        <v>0</v>
      </c>
      <c r="G22" s="785">
        <v>0</v>
      </c>
      <c r="H22" s="785">
        <v>595.25199999999995</v>
      </c>
      <c r="I22" s="785">
        <v>4047.9340000000002</v>
      </c>
      <c r="J22" s="785">
        <v>3175.1419999999998</v>
      </c>
      <c r="K22" s="785">
        <v>0</v>
      </c>
      <c r="L22" s="785">
        <v>6977.0039999999999</v>
      </c>
      <c r="M22" s="785">
        <v>40004.343999999997</v>
      </c>
      <c r="N22" s="785">
        <v>859.49900000000002</v>
      </c>
      <c r="O22" s="785">
        <v>3179.2750000000001</v>
      </c>
      <c r="P22" s="785">
        <v>0</v>
      </c>
      <c r="Q22" s="785">
        <v>0</v>
      </c>
      <c r="R22" s="785">
        <v>0</v>
      </c>
      <c r="S22" s="785">
        <v>0</v>
      </c>
      <c r="T22" s="785">
        <v>58838.45</v>
      </c>
      <c r="U22" s="785">
        <v>58094.326000000001</v>
      </c>
    </row>
  </sheetData>
  <mergeCells count="4">
    <mergeCell ref="U4:U5"/>
    <mergeCell ref="C4:C5"/>
    <mergeCell ref="D4:S4"/>
    <mergeCell ref="T4:T5"/>
  </mergeCells>
  <pageMargins left="0.7" right="0.7" top="0.75" bottom="0.75" header="0.3" footer="0.3"/>
  <pageSetup orientation="portrait" horizontalDpi="72" verticalDpi="72"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H147"/>
  <sheetViews>
    <sheetView showGridLines="0" showRowColHeaders="0" workbookViewId="0"/>
  </sheetViews>
  <sheetFormatPr baseColWidth="10" defaultColWidth="9.109375" defaultRowHeight="0" customHeight="1" zeroHeight="1"/>
  <cols>
    <col min="1" max="1" width="9.109375" style="708" customWidth="1"/>
    <col min="2" max="2" width="16.5546875" style="708" customWidth="1"/>
    <col min="3" max="3" width="14.44140625" style="708" customWidth="1"/>
    <col min="4" max="4" width="14.33203125" style="708" customWidth="1"/>
    <col min="5" max="6" width="10.6640625" style="708" customWidth="1"/>
    <col min="7" max="7" width="11.5546875" style="708" customWidth="1"/>
    <col min="8" max="8" width="13.109375" style="708" customWidth="1"/>
    <col min="9" max="16384" width="9.109375" style="708"/>
  </cols>
  <sheetData>
    <row r="1" spans="2:8" ht="16.8"/>
    <row r="2" spans="2:8" ht="16.8"/>
    <row r="3" spans="2:8" ht="24.75" customHeight="1" thickBot="1">
      <c r="B3" s="1328" t="s">
        <v>1686</v>
      </c>
      <c r="C3" s="1328"/>
      <c r="D3" s="1328"/>
      <c r="E3" s="1328"/>
      <c r="F3" s="1328"/>
      <c r="G3" s="1328"/>
      <c r="H3" s="1328"/>
    </row>
    <row r="4" spans="2:8" ht="12.75" customHeight="1">
      <c r="B4" s="1319" t="s">
        <v>1520</v>
      </c>
      <c r="C4" s="1319" t="s">
        <v>0</v>
      </c>
      <c r="D4" s="1319" t="s">
        <v>0</v>
      </c>
      <c r="E4" s="1319" t="s">
        <v>0</v>
      </c>
      <c r="F4" s="1319" t="s">
        <v>0</v>
      </c>
      <c r="G4" s="1319" t="s">
        <v>0</v>
      </c>
      <c r="H4" s="814"/>
    </row>
    <row r="5" spans="2:8" ht="45" customHeight="1">
      <c r="B5" s="815"/>
      <c r="C5" s="816" t="s">
        <v>583</v>
      </c>
      <c r="D5" s="816" t="s">
        <v>1705</v>
      </c>
      <c r="E5" s="816" t="s">
        <v>584</v>
      </c>
      <c r="F5" s="816" t="s">
        <v>515</v>
      </c>
      <c r="G5" s="816" t="s">
        <v>589</v>
      </c>
      <c r="H5" s="816" t="s">
        <v>1706</v>
      </c>
    </row>
    <row r="6" spans="2:8" ht="12.75" customHeight="1">
      <c r="B6" s="817" t="s">
        <v>1707</v>
      </c>
      <c r="C6" s="818">
        <v>4109.576</v>
      </c>
      <c r="D6" s="818">
        <v>4032.1280000000002</v>
      </c>
      <c r="E6" s="818">
        <v>3685.6990000000001</v>
      </c>
      <c r="F6" s="818">
        <v>1939.3309999999999</v>
      </c>
      <c r="G6" s="819">
        <v>0.52617700000000001</v>
      </c>
      <c r="H6" s="818">
        <v>155.14599999999999</v>
      </c>
    </row>
    <row r="7" spans="2:8" ht="12.75" customHeight="1">
      <c r="B7" s="820" t="s">
        <v>1708</v>
      </c>
      <c r="C7" s="821">
        <v>13314.958000000001</v>
      </c>
      <c r="D7" s="821">
        <v>13275.311</v>
      </c>
      <c r="E7" s="821">
        <v>12674.627</v>
      </c>
      <c r="F7" s="821">
        <v>4459.7179999999998</v>
      </c>
      <c r="G7" s="822">
        <v>0.35186200000000001</v>
      </c>
      <c r="H7" s="821">
        <v>356.77699999999999</v>
      </c>
    </row>
    <row r="8" spans="2:8" ht="12.75" customHeight="1" thickBot="1">
      <c r="B8" s="823" t="s">
        <v>1193</v>
      </c>
      <c r="C8" s="824">
        <v>17424.534</v>
      </c>
      <c r="D8" s="824">
        <v>17307.438999999998</v>
      </c>
      <c r="E8" s="824">
        <v>16360.325999999999</v>
      </c>
      <c r="F8" s="824">
        <v>6399.049</v>
      </c>
      <c r="G8" s="825">
        <v>0.39113199999999998</v>
      </c>
      <c r="H8" s="824">
        <v>511.92399999999998</v>
      </c>
    </row>
    <row r="9" spans="2:8" ht="15" customHeight="1">
      <c r="B9" s="826"/>
      <c r="C9" s="827" t="s">
        <v>0</v>
      </c>
      <c r="D9" s="827" t="s">
        <v>0</v>
      </c>
      <c r="E9" s="827" t="s">
        <v>0</v>
      </c>
      <c r="F9" s="827" t="s">
        <v>0</v>
      </c>
      <c r="G9" s="827" t="s">
        <v>0</v>
      </c>
      <c r="H9" s="828"/>
    </row>
    <row r="10" spans="2:8" ht="12.75" customHeight="1">
      <c r="B10" s="1348" t="s">
        <v>1153</v>
      </c>
      <c r="C10" s="1349" t="s">
        <v>0</v>
      </c>
      <c r="D10" s="829" t="s">
        <v>0</v>
      </c>
      <c r="E10" s="829" t="s">
        <v>0</v>
      </c>
      <c r="F10" s="829" t="s">
        <v>0</v>
      </c>
      <c r="G10" s="829" t="s">
        <v>0</v>
      </c>
      <c r="H10" s="810">
        <v>2019</v>
      </c>
    </row>
    <row r="11" spans="2:8" ht="45" customHeight="1">
      <c r="B11" s="830"/>
      <c r="C11" s="831" t="s">
        <v>583</v>
      </c>
      <c r="D11" s="831" t="s">
        <v>1705</v>
      </c>
      <c r="E11" s="831" t="s">
        <v>584</v>
      </c>
      <c r="F11" s="831" t="s">
        <v>515</v>
      </c>
      <c r="G11" s="831" t="s">
        <v>589</v>
      </c>
      <c r="H11" s="831" t="s">
        <v>1706</v>
      </c>
    </row>
    <row r="12" spans="2:8" ht="12.75" customHeight="1">
      <c r="B12" s="832" t="s">
        <v>1710</v>
      </c>
      <c r="C12" s="818">
        <v>3627.6509999999998</v>
      </c>
      <c r="D12" s="818">
        <v>3577.0949999999998</v>
      </c>
      <c r="E12" s="818">
        <v>3197.6129999999998</v>
      </c>
      <c r="F12" s="818">
        <v>1688.17</v>
      </c>
      <c r="G12" s="819">
        <v>0.52794700000000006</v>
      </c>
      <c r="H12" s="818">
        <v>135.054</v>
      </c>
    </row>
    <row r="13" spans="2:8" ht="12.75" customHeight="1">
      <c r="B13" s="820" t="s">
        <v>1708</v>
      </c>
      <c r="C13" s="821">
        <v>12313.351000000001</v>
      </c>
      <c r="D13" s="821">
        <v>12253.767</v>
      </c>
      <c r="E13" s="821">
        <v>11718.09</v>
      </c>
      <c r="F13" s="821">
        <v>4119.866</v>
      </c>
      <c r="G13" s="822">
        <v>0.35158200000000001</v>
      </c>
      <c r="H13" s="821">
        <v>329.589</v>
      </c>
    </row>
    <row r="14" spans="2:8" ht="12.75" customHeight="1" thickBot="1">
      <c r="B14" s="823" t="s">
        <v>1709</v>
      </c>
      <c r="C14" s="824">
        <v>15941.002</v>
      </c>
      <c r="D14" s="824">
        <v>15830.861999999999</v>
      </c>
      <c r="E14" s="824">
        <v>14915.703</v>
      </c>
      <c r="F14" s="824">
        <v>5808.0360000000001</v>
      </c>
      <c r="G14" s="825">
        <v>0.38939099999999999</v>
      </c>
      <c r="H14" s="824">
        <v>464.64299999999997</v>
      </c>
    </row>
    <row r="15" spans="2:8" ht="16.8"/>
    <row r="16" spans="2:8"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16.8"/>
    <row r="113" ht="16.8"/>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sheetData>
  <mergeCells count="3">
    <mergeCell ref="B10:C10"/>
    <mergeCell ref="B3:H3"/>
    <mergeCell ref="B4:G4"/>
  </mergeCells>
  <pageMargins left="0.7" right="0.7" top="0.75" bottom="0.75" header="0.3" footer="0.3"/>
  <pageSetup orientation="portrait" horizontalDpi="72" verticalDpi="72"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1:Q53"/>
  <sheetViews>
    <sheetView showGridLines="0" showRowColHeaders="0" zoomScale="85" zoomScaleNormal="85" workbookViewId="0"/>
  </sheetViews>
  <sheetFormatPr baseColWidth="10" defaultColWidth="9.109375" defaultRowHeight="13.2"/>
  <cols>
    <col min="2" max="2" width="35.88671875"/>
    <col min="3" max="15" width="12.109375"/>
    <col min="16" max="16" width="13.33203125"/>
    <col min="17" max="17" width="12.109375"/>
  </cols>
  <sheetData>
    <row r="1" spans="2:17" ht="15" customHeight="1">
      <c r="B1" s="269"/>
      <c r="C1" s="269"/>
      <c r="D1" s="269"/>
      <c r="E1" s="269"/>
      <c r="F1" s="269"/>
      <c r="G1" s="269"/>
      <c r="H1" s="269"/>
      <c r="I1" s="269"/>
      <c r="J1" s="269"/>
      <c r="K1" s="269"/>
      <c r="L1" s="269"/>
      <c r="M1" s="269"/>
      <c r="N1" s="269"/>
      <c r="O1" s="269"/>
      <c r="P1" s="269"/>
      <c r="Q1" s="269"/>
    </row>
    <row r="2" spans="2:17" ht="24.6" customHeight="1" thickBot="1">
      <c r="B2" s="1310" t="s">
        <v>1799</v>
      </c>
      <c r="C2" s="1310" t="s">
        <v>0</v>
      </c>
      <c r="D2" s="1310" t="s">
        <v>0</v>
      </c>
      <c r="E2" s="1310" t="s">
        <v>0</v>
      </c>
      <c r="F2" s="1310" t="s">
        <v>0</v>
      </c>
      <c r="G2" s="1310" t="s">
        <v>0</v>
      </c>
      <c r="H2" s="1310" t="s">
        <v>0</v>
      </c>
      <c r="I2" s="1310" t="s">
        <v>0</v>
      </c>
      <c r="J2" s="1310" t="s">
        <v>0</v>
      </c>
      <c r="K2" s="1310" t="s">
        <v>0</v>
      </c>
      <c r="L2" s="1310" t="s">
        <v>0</v>
      </c>
      <c r="M2" s="1310" t="s">
        <v>0</v>
      </c>
      <c r="N2" s="1310" t="s">
        <v>0</v>
      </c>
      <c r="O2" s="53"/>
      <c r="P2" s="53"/>
      <c r="Q2" s="53"/>
    </row>
    <row r="3" spans="2:17" ht="12.6" customHeight="1">
      <c r="B3" s="270" t="s">
        <v>581</v>
      </c>
      <c r="C3" s="271"/>
      <c r="D3" s="272"/>
      <c r="E3" s="272"/>
      <c r="F3" s="272"/>
      <c r="G3" s="272"/>
      <c r="H3" s="272"/>
      <c r="I3" s="272"/>
      <c r="J3" s="272"/>
      <c r="K3" s="272"/>
      <c r="L3" s="272"/>
      <c r="M3" s="272"/>
      <c r="N3" s="272"/>
      <c r="O3" s="272"/>
      <c r="P3" s="272"/>
      <c r="Q3" s="272"/>
    </row>
    <row r="4" spans="2:17" ht="21.6" customHeight="1">
      <c r="B4" s="55"/>
      <c r="C4" s="1337" t="s">
        <v>582</v>
      </c>
      <c r="D4" s="1341" t="s">
        <v>583</v>
      </c>
      <c r="E4" s="1341" t="s">
        <v>0</v>
      </c>
      <c r="F4" s="1341" t="s">
        <v>0</v>
      </c>
      <c r="G4" s="1341" t="s">
        <v>584</v>
      </c>
      <c r="H4" s="1341" t="s">
        <v>0</v>
      </c>
      <c r="I4" s="1341" t="s">
        <v>0</v>
      </c>
      <c r="J4" s="1337" t="s">
        <v>585</v>
      </c>
      <c r="K4" s="1337" t="s">
        <v>586</v>
      </c>
      <c r="L4" s="1337" t="s">
        <v>587</v>
      </c>
      <c r="M4" s="1337" t="s">
        <v>588</v>
      </c>
      <c r="N4" s="1337" t="s">
        <v>589</v>
      </c>
      <c r="O4" s="1337" t="s">
        <v>590</v>
      </c>
      <c r="P4" s="1337" t="s">
        <v>591</v>
      </c>
      <c r="Q4" s="1337" t="s">
        <v>592</v>
      </c>
    </row>
    <row r="5" spans="2:17" ht="36.75" customHeight="1">
      <c r="B5" s="273"/>
      <c r="C5" s="1337" t="s">
        <v>0</v>
      </c>
      <c r="D5" s="256" t="s">
        <v>593</v>
      </c>
      <c r="E5" s="256" t="s">
        <v>594</v>
      </c>
      <c r="F5" s="256" t="s">
        <v>595</v>
      </c>
      <c r="G5" s="256" t="s">
        <v>593</v>
      </c>
      <c r="H5" s="256" t="s">
        <v>594</v>
      </c>
      <c r="I5" s="256" t="s">
        <v>596</v>
      </c>
      <c r="J5" s="1337" t="s">
        <v>0</v>
      </c>
      <c r="K5" s="1337" t="s">
        <v>0</v>
      </c>
      <c r="L5" s="1337" t="s">
        <v>0</v>
      </c>
      <c r="M5" s="1337" t="s">
        <v>0</v>
      </c>
      <c r="N5" s="1337" t="s">
        <v>0</v>
      </c>
      <c r="O5" s="1337" t="s">
        <v>0</v>
      </c>
      <c r="P5" s="1337" t="s">
        <v>0</v>
      </c>
      <c r="Q5" s="1337" t="s">
        <v>0</v>
      </c>
    </row>
    <row r="6" spans="2:17" ht="20.399999999999999" customHeight="1" thickBot="1">
      <c r="B6" s="265" t="s">
        <v>597</v>
      </c>
      <c r="C6" s="274">
        <v>4.1399999999999999E-2</v>
      </c>
      <c r="D6" s="266">
        <v>48356.4</v>
      </c>
      <c r="E6" s="266">
        <v>31097.175999999999</v>
      </c>
      <c r="F6" s="266">
        <v>79453.574999999997</v>
      </c>
      <c r="G6" s="266">
        <v>44090.466</v>
      </c>
      <c r="H6" s="266">
        <v>8492.8259999999991</v>
      </c>
      <c r="I6" s="266">
        <v>52583.290999999997</v>
      </c>
      <c r="J6" s="266">
        <v>38.396000000000001</v>
      </c>
      <c r="K6" s="274">
        <v>0.34079999999999999</v>
      </c>
      <c r="L6" s="275">
        <v>2.83</v>
      </c>
      <c r="M6" s="266">
        <v>27226.190999999999</v>
      </c>
      <c r="N6" s="274">
        <v>0.51780000000000004</v>
      </c>
      <c r="O6" s="266">
        <v>830.67899999999997</v>
      </c>
      <c r="P6" s="266">
        <v>-1096.0650000000001</v>
      </c>
      <c r="Q6" s="266">
        <v>2178.0949999999998</v>
      </c>
    </row>
    <row r="7" spans="2:17" ht="20.399999999999999" customHeight="1">
      <c r="B7" s="276" t="s">
        <v>598</v>
      </c>
      <c r="C7" s="277">
        <v>3.44E-2</v>
      </c>
      <c r="D7" s="278">
        <v>35681.555999999997</v>
      </c>
      <c r="E7" s="278">
        <v>27708.799999999999</v>
      </c>
      <c r="F7" s="278">
        <v>63390.355000000003</v>
      </c>
      <c r="G7" s="278">
        <v>33624.311999999998</v>
      </c>
      <c r="H7" s="278">
        <v>7199.89</v>
      </c>
      <c r="I7" s="278">
        <v>40824.201999999997</v>
      </c>
      <c r="J7" s="278">
        <v>7.8460000000000001</v>
      </c>
      <c r="K7" s="277">
        <v>0.3548</v>
      </c>
      <c r="L7" s="279">
        <v>2.7050000000000001</v>
      </c>
      <c r="M7" s="278">
        <v>21749.233</v>
      </c>
      <c r="N7" s="277">
        <v>0.53280000000000005</v>
      </c>
      <c r="O7" s="278">
        <v>591.03</v>
      </c>
      <c r="P7" s="278">
        <v>-674.93399999999997</v>
      </c>
      <c r="Q7" s="278">
        <v>1739.9390000000001</v>
      </c>
    </row>
    <row r="8" spans="2:17" ht="20.399999999999999" customHeight="1">
      <c r="B8" s="280" t="s">
        <v>599</v>
      </c>
      <c r="C8" s="258">
        <v>6.6000000000000003E-2</v>
      </c>
      <c r="D8" s="46">
        <v>12674.843999999999</v>
      </c>
      <c r="E8" s="46">
        <v>3388.3760000000002</v>
      </c>
      <c r="F8" s="46">
        <v>16063.22</v>
      </c>
      <c r="G8" s="46">
        <v>10466.153</v>
      </c>
      <c r="H8" s="46">
        <v>1292.9359999999999</v>
      </c>
      <c r="I8" s="46">
        <v>11759.089</v>
      </c>
      <c r="J8" s="46">
        <v>30.55</v>
      </c>
      <c r="K8" s="258">
        <v>0.29220000000000002</v>
      </c>
      <c r="L8" s="281">
        <v>3.262</v>
      </c>
      <c r="M8" s="46">
        <v>5476.9570000000003</v>
      </c>
      <c r="N8" s="258">
        <v>0.46579999999999999</v>
      </c>
      <c r="O8" s="46">
        <v>239.649</v>
      </c>
      <c r="P8" s="46">
        <v>-421.13099999999997</v>
      </c>
      <c r="Q8" s="46">
        <v>438.15699999999998</v>
      </c>
    </row>
    <row r="9" spans="2:17" ht="20.399999999999999" customHeight="1" thickBot="1">
      <c r="B9" s="265" t="s">
        <v>600</v>
      </c>
      <c r="C9" s="274">
        <v>6.0499999999999998E-2</v>
      </c>
      <c r="D9" s="266">
        <v>114099.261</v>
      </c>
      <c r="E9" s="266">
        <v>43776.877</v>
      </c>
      <c r="F9" s="266">
        <v>157876.13800000001</v>
      </c>
      <c r="G9" s="266">
        <v>108535.916</v>
      </c>
      <c r="H9" s="266">
        <v>6680.8620000000001</v>
      </c>
      <c r="I9" s="266">
        <v>115216.77800000001</v>
      </c>
      <c r="J9" s="266">
        <v>9827.6029999999992</v>
      </c>
      <c r="K9" s="274">
        <v>0.27279999999999999</v>
      </c>
      <c r="L9" s="275">
        <v>4.2320000000000002</v>
      </c>
      <c r="M9" s="266">
        <v>20348.685000000001</v>
      </c>
      <c r="N9" s="274">
        <v>0.17660000000000001</v>
      </c>
      <c r="O9" s="266">
        <v>2530.7359999999999</v>
      </c>
      <c r="P9" s="266">
        <v>-3273.0819999999999</v>
      </c>
      <c r="Q9" s="266">
        <v>1627.895</v>
      </c>
    </row>
    <row r="10" spans="2:17" ht="20.399999999999999" customHeight="1">
      <c r="B10" s="282" t="s">
        <v>601</v>
      </c>
      <c r="C10" s="283">
        <v>5.5599999999999997E-2</v>
      </c>
      <c r="D10" s="284">
        <v>83206.407999999996</v>
      </c>
      <c r="E10" s="284">
        <v>24266.702000000001</v>
      </c>
      <c r="F10" s="284">
        <v>107473.11</v>
      </c>
      <c r="G10" s="284">
        <v>83201.910999999993</v>
      </c>
      <c r="H10" s="284">
        <v>460.66199999999998</v>
      </c>
      <c r="I10" s="284">
        <v>83662.573999999993</v>
      </c>
      <c r="J10" s="284">
        <v>1421.5219999999999</v>
      </c>
      <c r="K10" s="283">
        <v>0.1825</v>
      </c>
      <c r="L10" s="285">
        <v>4.8869999999999996</v>
      </c>
      <c r="M10" s="284">
        <v>10322.620999999999</v>
      </c>
      <c r="N10" s="283">
        <v>0.1234</v>
      </c>
      <c r="O10" s="284">
        <v>1366.4690000000001</v>
      </c>
      <c r="P10" s="284">
        <v>-1877.2460000000001</v>
      </c>
      <c r="Q10" s="284">
        <v>825.81</v>
      </c>
    </row>
    <row r="11" spans="2:17" ht="20.399999999999999" customHeight="1">
      <c r="B11" s="286" t="s">
        <v>602</v>
      </c>
      <c r="C11" s="260">
        <v>0.1234</v>
      </c>
      <c r="D11" s="44">
        <v>8261.1669999999995</v>
      </c>
      <c r="E11" s="44">
        <v>2319.9180000000001</v>
      </c>
      <c r="F11" s="44">
        <v>10581.084000000001</v>
      </c>
      <c r="G11" s="44">
        <v>8222.982</v>
      </c>
      <c r="H11" s="44">
        <v>180.79900000000001</v>
      </c>
      <c r="I11" s="44">
        <v>8403.7810000000009</v>
      </c>
      <c r="J11" s="44">
        <v>99.662000000000006</v>
      </c>
      <c r="K11" s="260">
        <v>0.17549999999999999</v>
      </c>
      <c r="L11" s="287">
        <v>4.5510000000000002</v>
      </c>
      <c r="M11" s="44">
        <v>1930.855</v>
      </c>
      <c r="N11" s="260">
        <v>0.2298</v>
      </c>
      <c r="O11" s="44">
        <v>271.78100000000001</v>
      </c>
      <c r="P11" s="44">
        <v>-314.11</v>
      </c>
      <c r="Q11" s="44">
        <v>154.46799999999999</v>
      </c>
    </row>
    <row r="12" spans="2:17" ht="20.399999999999999" customHeight="1">
      <c r="B12" s="280" t="s">
        <v>603</v>
      </c>
      <c r="C12" s="258">
        <v>3.3000000000000002E-2</v>
      </c>
      <c r="D12" s="46">
        <v>3526.779</v>
      </c>
      <c r="E12" s="46">
        <v>10832.710999999999</v>
      </c>
      <c r="F12" s="46">
        <v>14359.49</v>
      </c>
      <c r="G12" s="46">
        <v>3526.779</v>
      </c>
      <c r="H12" s="46">
        <v>3426.3820000000001</v>
      </c>
      <c r="I12" s="46">
        <v>6953.1610000000001</v>
      </c>
      <c r="J12" s="46">
        <v>5935.1670000000004</v>
      </c>
      <c r="K12" s="258">
        <v>0.76800000000000002</v>
      </c>
      <c r="L12" s="281">
        <v>1</v>
      </c>
      <c r="M12" s="46">
        <v>1748.373</v>
      </c>
      <c r="N12" s="258">
        <v>0.2515</v>
      </c>
      <c r="O12" s="46">
        <v>166.179</v>
      </c>
      <c r="P12" s="46">
        <v>-160.071</v>
      </c>
      <c r="Q12" s="46">
        <v>139.87</v>
      </c>
    </row>
    <row r="13" spans="2:17" ht="20.399999999999999" customHeight="1">
      <c r="B13" s="286" t="s">
        <v>604</v>
      </c>
      <c r="C13" s="260">
        <v>6.1800000000000001E-2</v>
      </c>
      <c r="D13" s="44">
        <v>13054.647000000001</v>
      </c>
      <c r="E13" s="44">
        <v>4541.3109999999997</v>
      </c>
      <c r="F13" s="44">
        <v>17595.957999999999</v>
      </c>
      <c r="G13" s="44">
        <v>7541.27</v>
      </c>
      <c r="H13" s="44">
        <v>1823.7280000000001</v>
      </c>
      <c r="I13" s="44">
        <v>9364.9979999999996</v>
      </c>
      <c r="J13" s="44">
        <v>565.49800000000005</v>
      </c>
      <c r="K13" s="260">
        <v>0.52769999999999995</v>
      </c>
      <c r="L13" s="287">
        <v>1.8879999999999999</v>
      </c>
      <c r="M13" s="44">
        <v>3126.1619999999998</v>
      </c>
      <c r="N13" s="260">
        <v>0.33379999999999999</v>
      </c>
      <c r="O13" s="44">
        <v>365.42</v>
      </c>
      <c r="P13" s="44">
        <v>-523.428</v>
      </c>
      <c r="Q13" s="44">
        <v>250.09299999999999</v>
      </c>
    </row>
    <row r="14" spans="2:17" ht="20.399999999999999" customHeight="1">
      <c r="B14" s="280" t="s">
        <v>605</v>
      </c>
      <c r="C14" s="258">
        <v>6.9599999999999995E-2</v>
      </c>
      <c r="D14" s="46">
        <v>6050.26</v>
      </c>
      <c r="E14" s="46">
        <v>1816.2349999999999</v>
      </c>
      <c r="F14" s="46">
        <v>7866.4949999999999</v>
      </c>
      <c r="G14" s="46">
        <v>6042.973</v>
      </c>
      <c r="H14" s="46">
        <v>789.29</v>
      </c>
      <c r="I14" s="46">
        <v>6832.2640000000001</v>
      </c>
      <c r="J14" s="46">
        <v>1805.7539999999999</v>
      </c>
      <c r="K14" s="258">
        <v>0.64459999999999995</v>
      </c>
      <c r="L14" s="281">
        <v>2.3170000000000002</v>
      </c>
      <c r="M14" s="46">
        <v>3220.674</v>
      </c>
      <c r="N14" s="258">
        <v>0.47139999999999999</v>
      </c>
      <c r="O14" s="46">
        <v>360.887</v>
      </c>
      <c r="P14" s="46">
        <v>-398.22699999999998</v>
      </c>
      <c r="Q14" s="46">
        <v>257.654</v>
      </c>
    </row>
    <row r="15" spans="2:17" ht="20.399999999999999" customHeight="1" thickBot="1">
      <c r="B15" s="288" t="s">
        <v>606</v>
      </c>
      <c r="C15" s="274">
        <v>5.45E-2</v>
      </c>
      <c r="D15" s="266">
        <v>162455.66099999999</v>
      </c>
      <c r="E15" s="266">
        <v>74874.053</v>
      </c>
      <c r="F15" s="266">
        <v>237329.71299999999</v>
      </c>
      <c r="G15" s="266">
        <v>152626.38200000001</v>
      </c>
      <c r="H15" s="266">
        <v>15173.687</v>
      </c>
      <c r="I15" s="266">
        <v>167800.06899999999</v>
      </c>
      <c r="J15" s="266">
        <v>9865.9989999999998</v>
      </c>
      <c r="K15" s="274">
        <v>0.29409999999999997</v>
      </c>
      <c r="L15" s="275">
        <v>3.7930000000000001</v>
      </c>
      <c r="M15" s="266">
        <v>47574.875999999997</v>
      </c>
      <c r="N15" s="274">
        <v>0.28349999999999997</v>
      </c>
      <c r="O15" s="266">
        <v>3361.4140000000002</v>
      </c>
      <c r="P15" s="266">
        <v>-4369.1469999999999</v>
      </c>
      <c r="Q15" s="266">
        <v>3805.99</v>
      </c>
    </row>
    <row r="16" spans="2:17" ht="38.1" customHeight="1">
      <c r="B16" s="1350" t="s">
        <v>607</v>
      </c>
      <c r="C16" s="1350" t="s">
        <v>0</v>
      </c>
      <c r="D16" s="1350" t="s">
        <v>0</v>
      </c>
      <c r="E16" s="1350" t="s">
        <v>0</v>
      </c>
      <c r="F16" s="1350" t="s">
        <v>0</v>
      </c>
      <c r="G16" s="1350" t="s">
        <v>0</v>
      </c>
      <c r="H16" s="1350" t="s">
        <v>0</v>
      </c>
      <c r="I16" s="1350" t="s">
        <v>0</v>
      </c>
      <c r="J16" s="1350" t="s">
        <v>0</v>
      </c>
      <c r="K16" s="1350" t="s">
        <v>0</v>
      </c>
      <c r="L16" s="1350" t="s">
        <v>0</v>
      </c>
      <c r="M16" s="1350" t="s">
        <v>0</v>
      </c>
      <c r="N16" s="1350" t="s">
        <v>0</v>
      </c>
      <c r="O16" s="1350" t="s">
        <v>0</v>
      </c>
      <c r="P16" s="1350" t="s">
        <v>0</v>
      </c>
      <c r="Q16" s="1350" t="s">
        <v>0</v>
      </c>
    </row>
    <row r="17" ht="13.2" customHeight="1"/>
    <row r="18" ht="12.75" customHeight="1"/>
    <row r="19" ht="13.2" customHeight="1"/>
    <row r="20" ht="24.6" customHeight="1"/>
    <row r="21" ht="12.6" customHeight="1"/>
    <row r="22" ht="21.6" customHeight="1"/>
    <row r="23" ht="36.75" customHeight="1"/>
    <row r="24" ht="20.399999999999999" customHeight="1"/>
    <row r="25" ht="20.399999999999999" customHeight="1"/>
    <row r="26" ht="20.399999999999999" customHeight="1"/>
    <row r="27" ht="20.399999999999999" customHeight="1"/>
    <row r="28" ht="20.399999999999999" customHeight="1"/>
    <row r="29" ht="20.399999999999999" customHeight="1"/>
    <row r="30" ht="20.399999999999999" customHeight="1"/>
    <row r="31" ht="20.399999999999999" customHeight="1"/>
    <row r="32" ht="20.399999999999999" customHeight="1"/>
    <row r="33" ht="20.25" customHeight="1"/>
    <row r="34" ht="31.5" customHeight="1"/>
    <row r="35" ht="11.25" customHeight="1"/>
    <row r="36" ht="11.25" customHeight="1"/>
    <row r="37" ht="13.2" customHeight="1"/>
    <row r="38" ht="12.75" customHeight="1"/>
    <row r="39" ht="24.6" customHeight="1"/>
    <row r="40" ht="12.6" customHeight="1"/>
    <row r="41" ht="21.6" customHeight="1"/>
    <row r="42" ht="36.75" customHeight="1"/>
    <row r="43" ht="20.399999999999999" customHeight="1"/>
    <row r="44" ht="20.399999999999999" customHeight="1"/>
    <row r="45" ht="20.399999999999999" customHeight="1"/>
    <row r="46" ht="20.399999999999999" customHeight="1"/>
    <row r="47" ht="20.399999999999999" customHeight="1"/>
    <row r="48" ht="20.399999999999999" customHeight="1"/>
    <row r="49" ht="20.399999999999999" customHeight="1"/>
    <row r="50" ht="20.399999999999999" customHeight="1"/>
    <row r="51" ht="20.399999999999999" customHeight="1"/>
    <row r="52" ht="20.399999999999999" customHeight="1"/>
    <row r="53" ht="39.75" customHeight="1"/>
  </sheetData>
  <mergeCells count="15">
    <mergeCell ref="B16:Q16"/>
    <mergeCell ref="B2:F2"/>
    <mergeCell ref="G2:K2"/>
    <mergeCell ref="L2:N2"/>
    <mergeCell ref="C4:C5"/>
    <mergeCell ref="D4:F4"/>
    <mergeCell ref="G4:I4"/>
    <mergeCell ref="J4:J5"/>
    <mergeCell ref="K4:K5"/>
    <mergeCell ref="L4:L5"/>
    <mergeCell ref="M4:M5"/>
    <mergeCell ref="N4:N5"/>
    <mergeCell ref="O4:O5"/>
    <mergeCell ref="P4:P5"/>
    <mergeCell ref="Q4:Q5"/>
  </mergeCells>
  <printOptions horizontalCentered="1"/>
  <pageMargins left="0.70866141732283472" right="0.70866141732283472" top="0.74803149606299213" bottom="0.74803149606299213"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I38"/>
  <sheetViews>
    <sheetView showGridLines="0" showRowColHeaders="0" zoomScaleNormal="100" workbookViewId="0"/>
  </sheetViews>
  <sheetFormatPr baseColWidth="10" defaultColWidth="9.109375" defaultRowHeight="12.75" customHeight="1"/>
  <cols>
    <col min="1" max="1" width="8.88671875" style="658" customWidth="1"/>
    <col min="2" max="2" width="65.88671875" style="658" customWidth="1"/>
    <col min="3" max="8" width="16.88671875" style="658" customWidth="1"/>
    <col min="9" max="9" width="16.44140625" style="658" customWidth="1"/>
    <col min="10" max="16384" width="9.109375" style="658"/>
  </cols>
  <sheetData>
    <row r="3" spans="1:9" ht="34.5" customHeight="1" thickBot="1">
      <c r="A3" s="679"/>
      <c r="B3" s="1296" t="s">
        <v>1487</v>
      </c>
      <c r="C3" s="1296"/>
      <c r="D3" s="1296"/>
      <c r="E3" s="1296"/>
      <c r="F3" s="1296"/>
      <c r="G3" s="1296"/>
      <c r="H3" s="1296"/>
      <c r="I3" s="1296"/>
    </row>
    <row r="4" spans="1:9" ht="15" customHeight="1">
      <c r="A4" s="679"/>
      <c r="B4" s="680" t="s">
        <v>26</v>
      </c>
      <c r="C4" s="681"/>
      <c r="D4" s="682"/>
    </row>
    <row r="5" spans="1:9" s="685" customFormat="1" ht="15" customHeight="1">
      <c r="A5" s="683"/>
      <c r="B5" s="684"/>
      <c r="C5" s="1297" t="s">
        <v>1486</v>
      </c>
      <c r="D5" s="1297" t="s">
        <v>1485</v>
      </c>
      <c r="E5" s="1293" t="s">
        <v>1484</v>
      </c>
      <c r="F5" s="1293"/>
      <c r="G5" s="1293"/>
      <c r="H5" s="1293"/>
      <c r="I5" s="1293"/>
    </row>
    <row r="6" spans="1:9" s="685" customFormat="1" ht="62.25" customHeight="1">
      <c r="A6" s="683"/>
      <c r="B6" s="686"/>
      <c r="C6" s="1297"/>
      <c r="D6" s="1297"/>
      <c r="E6" s="663" t="s">
        <v>1483</v>
      </c>
      <c r="F6" s="663" t="s">
        <v>1482</v>
      </c>
      <c r="G6" s="663" t="s">
        <v>1481</v>
      </c>
      <c r="H6" s="663" t="s">
        <v>1480</v>
      </c>
      <c r="I6" s="663" t="s">
        <v>1521</v>
      </c>
    </row>
    <row r="7" spans="1:9" s="685" customFormat="1" ht="19.5" customHeight="1">
      <c r="A7" s="683"/>
      <c r="B7" s="687" t="s">
        <v>1479</v>
      </c>
      <c r="C7" s="688">
        <v>51611.259363620797</v>
      </c>
      <c r="D7" s="688">
        <v>51581</v>
      </c>
      <c r="E7" s="688">
        <v>51564.210682800622</v>
      </c>
      <c r="F7" s="688">
        <v>0</v>
      </c>
      <c r="G7" s="688">
        <v>0</v>
      </c>
      <c r="H7" s="688">
        <v>0</v>
      </c>
      <c r="I7" s="688">
        <v>16.752542109374986</v>
      </c>
    </row>
    <row r="8" spans="1:9" s="685" customFormat="1" ht="19.5" customHeight="1">
      <c r="A8" s="683"/>
      <c r="B8" s="689" t="s">
        <v>1522</v>
      </c>
      <c r="C8" s="690">
        <v>6357.3183804799</v>
      </c>
      <c r="D8" s="690">
        <v>13571</v>
      </c>
      <c r="E8" s="690">
        <v>0</v>
      </c>
      <c r="F8" s="690">
        <v>12516.090241549999</v>
      </c>
      <c r="G8" s="690">
        <v>0</v>
      </c>
      <c r="H8" s="690">
        <v>13570.995454019998</v>
      </c>
      <c r="I8" s="690">
        <v>0</v>
      </c>
    </row>
    <row r="9" spans="1:9" s="685" customFormat="1" ht="19.5" customHeight="1">
      <c r="A9" s="683"/>
      <c r="B9" s="687" t="s">
        <v>1478</v>
      </c>
      <c r="C9" s="688">
        <v>317.02522682000017</v>
      </c>
      <c r="D9" s="688">
        <v>322.39999999999998</v>
      </c>
      <c r="E9" s="688">
        <v>321.79054373999992</v>
      </c>
      <c r="F9" s="688">
        <v>0</v>
      </c>
      <c r="G9" s="688">
        <v>0</v>
      </c>
      <c r="H9" s="688">
        <v>0</v>
      </c>
      <c r="I9" s="688">
        <v>0.31417996000010362</v>
      </c>
    </row>
    <row r="10" spans="1:9" s="685" customFormat="1" ht="19.5" customHeight="1">
      <c r="A10" s="683"/>
      <c r="B10" s="689" t="s">
        <v>1467</v>
      </c>
      <c r="C10" s="690">
        <v>0.20037318000049709</v>
      </c>
      <c r="D10" s="690">
        <v>0</v>
      </c>
      <c r="E10" s="690">
        <v>0.20037318000000001</v>
      </c>
      <c r="F10" s="690">
        <v>0</v>
      </c>
      <c r="G10" s="690">
        <v>0</v>
      </c>
      <c r="H10" s="690">
        <v>0</v>
      </c>
      <c r="I10" s="690">
        <v>6.6974203960512568E-14</v>
      </c>
    </row>
    <row r="11" spans="1:9" s="685" customFormat="1" ht="19.5" customHeight="1">
      <c r="A11" s="683"/>
      <c r="B11" s="687" t="s">
        <v>1523</v>
      </c>
      <c r="C11" s="688">
        <v>19309.088798110002</v>
      </c>
      <c r="D11" s="688">
        <v>19309</v>
      </c>
      <c r="E11" s="688">
        <v>19308.61968163</v>
      </c>
      <c r="F11" s="688">
        <v>0</v>
      </c>
      <c r="G11" s="688">
        <v>0</v>
      </c>
      <c r="H11" s="688">
        <v>378.65568452999997</v>
      </c>
      <c r="I11" s="688">
        <v>0.46911647999877459</v>
      </c>
    </row>
    <row r="12" spans="1:9" s="685" customFormat="1" ht="19.5" customHeight="1">
      <c r="A12" s="683"/>
      <c r="B12" s="689" t="s">
        <v>1465</v>
      </c>
      <c r="C12" s="690">
        <v>267508.800548103</v>
      </c>
      <c r="D12" s="690">
        <v>268146</v>
      </c>
      <c r="E12" s="690">
        <v>263802.43819439283</v>
      </c>
      <c r="F12" s="690">
        <v>3937.1793060642676</v>
      </c>
      <c r="G12" s="690">
        <v>119.18395641735201</v>
      </c>
      <c r="H12" s="690">
        <v>0</v>
      </c>
      <c r="I12" s="690">
        <v>287.6872655225535</v>
      </c>
    </row>
    <row r="13" spans="1:9" s="685" customFormat="1" ht="19.5" customHeight="1">
      <c r="A13" s="683"/>
      <c r="B13" s="687" t="s">
        <v>1447</v>
      </c>
      <c r="C13" s="688">
        <v>515.28190809</v>
      </c>
      <c r="D13" s="688">
        <v>515</v>
      </c>
      <c r="E13" s="688">
        <v>0</v>
      </c>
      <c r="F13" s="688">
        <v>515.27345773000002</v>
      </c>
      <c r="G13" s="688">
        <v>0</v>
      </c>
      <c r="H13" s="688">
        <v>0</v>
      </c>
      <c r="I13" s="688">
        <v>0</v>
      </c>
    </row>
    <row r="14" spans="1:9" s="685" customFormat="1" ht="19.5" customHeight="1">
      <c r="A14" s="683"/>
      <c r="B14" s="689" t="s">
        <v>1477</v>
      </c>
      <c r="C14" s="690">
        <v>269.03133782999998</v>
      </c>
      <c r="D14" s="690">
        <v>269</v>
      </c>
      <c r="E14" s="690">
        <v>0</v>
      </c>
      <c r="F14" s="690">
        <v>0</v>
      </c>
      <c r="G14" s="690">
        <v>0</v>
      </c>
      <c r="H14" s="690">
        <v>0</v>
      </c>
      <c r="I14" s="690">
        <v>269.03133782999998</v>
      </c>
    </row>
    <row r="15" spans="1:9" s="685" customFormat="1" ht="19.5" customHeight="1">
      <c r="A15" s="683"/>
      <c r="B15" s="687" t="s">
        <v>1463</v>
      </c>
      <c r="C15" s="688">
        <v>3443.0406199920003</v>
      </c>
      <c r="D15" s="688">
        <v>6145</v>
      </c>
      <c r="E15" s="688">
        <v>5193.7175494721141</v>
      </c>
      <c r="F15" s="688">
        <v>0</v>
      </c>
      <c r="G15" s="688">
        <v>0</v>
      </c>
      <c r="H15" s="688">
        <v>130.43568812000001</v>
      </c>
      <c r="I15" s="688">
        <v>950.76610279035549</v>
      </c>
    </row>
    <row r="16" spans="1:9" s="685" customFormat="1" ht="19.5" customHeight="1">
      <c r="A16" s="683"/>
      <c r="B16" s="689" t="s">
        <v>1457</v>
      </c>
      <c r="C16" s="690">
        <v>77240.72249403999</v>
      </c>
      <c r="D16" s="690">
        <v>0</v>
      </c>
      <c r="E16" s="690">
        <v>0</v>
      </c>
      <c r="F16" s="690">
        <v>0</v>
      </c>
      <c r="G16" s="690">
        <v>0</v>
      </c>
      <c r="H16" s="690">
        <v>0</v>
      </c>
      <c r="I16" s="690">
        <v>0</v>
      </c>
    </row>
    <row r="17" spans="1:9" s="685" customFormat="1" ht="19.5" customHeight="1">
      <c r="A17" s="683"/>
      <c r="B17" s="687" t="s">
        <v>1456</v>
      </c>
      <c r="C17" s="688">
        <v>6957.1622781373699</v>
      </c>
      <c r="D17" s="688">
        <v>6744</v>
      </c>
      <c r="E17" s="688">
        <v>6743.3030197400003</v>
      </c>
      <c r="F17" s="688">
        <v>0</v>
      </c>
      <c r="G17" s="688">
        <v>0</v>
      </c>
      <c r="H17" s="688">
        <v>0</v>
      </c>
      <c r="I17" s="688">
        <v>1.7000047591864131E-7</v>
      </c>
    </row>
    <row r="18" spans="1:9" s="685" customFormat="1" ht="19.5" customHeight="1">
      <c r="A18" s="683"/>
      <c r="B18" s="689" t="s">
        <v>1476</v>
      </c>
      <c r="C18" s="690">
        <v>3949.4426529000002</v>
      </c>
      <c r="D18" s="690">
        <v>3257</v>
      </c>
      <c r="E18" s="690">
        <v>413.36882764000001</v>
      </c>
      <c r="F18" s="690">
        <v>0</v>
      </c>
      <c r="G18" s="690">
        <v>0</v>
      </c>
      <c r="H18" s="690">
        <v>0</v>
      </c>
      <c r="I18" s="690">
        <v>2843.3765871599999</v>
      </c>
    </row>
    <row r="19" spans="1:9" s="685" customFormat="1" ht="19.5" customHeight="1">
      <c r="A19" s="683"/>
      <c r="B19" s="687" t="s">
        <v>1455</v>
      </c>
      <c r="C19" s="688">
        <v>10625.880055025</v>
      </c>
      <c r="D19" s="688">
        <v>10371</v>
      </c>
      <c r="E19" s="688">
        <v>7339.5839895591107</v>
      </c>
      <c r="F19" s="688">
        <v>0</v>
      </c>
      <c r="G19" s="688">
        <v>0</v>
      </c>
      <c r="H19" s="688">
        <v>0</v>
      </c>
      <c r="I19" s="688">
        <v>3030.9230456985692</v>
      </c>
    </row>
    <row r="20" spans="1:9" s="685" customFormat="1" ht="19.5" customHeight="1">
      <c r="A20" s="683"/>
      <c r="B20" s="689" t="s">
        <v>1454</v>
      </c>
      <c r="C20" s="690">
        <v>2217.8643098573998</v>
      </c>
      <c r="D20" s="690">
        <v>3277</v>
      </c>
      <c r="E20" s="690">
        <v>2278.3313629974</v>
      </c>
      <c r="F20" s="690">
        <v>23.192298390000001</v>
      </c>
      <c r="G20" s="690">
        <v>0</v>
      </c>
      <c r="H20" s="690">
        <v>0</v>
      </c>
      <c r="I20" s="690">
        <v>975.54317529000002</v>
      </c>
    </row>
    <row r="21" spans="1:9" s="685" customFormat="1" ht="19.5" customHeight="1">
      <c r="A21" s="683"/>
      <c r="B21" s="687" t="s">
        <v>1453</v>
      </c>
      <c r="C21" s="688">
        <v>1198.26207978</v>
      </c>
      <c r="D21" s="688">
        <v>1179.4000000000001</v>
      </c>
      <c r="E21" s="688">
        <v>1179.4411757599999</v>
      </c>
      <c r="F21" s="688">
        <v>0</v>
      </c>
      <c r="G21" s="691">
        <v>0</v>
      </c>
      <c r="H21" s="688">
        <v>0</v>
      </c>
      <c r="I21" s="688">
        <v>0</v>
      </c>
    </row>
    <row r="22" spans="1:9" s="685" customFormat="1" ht="19.5" customHeight="1" thickBot="1">
      <c r="A22" s="683"/>
      <c r="B22" s="692" t="s">
        <v>1475</v>
      </c>
      <c r="C22" s="693">
        <v>451520.38042596541</v>
      </c>
      <c r="D22" s="693">
        <v>384686.80000000005</v>
      </c>
      <c r="E22" s="693">
        <v>358145.00540091208</v>
      </c>
      <c r="F22" s="693">
        <v>16991.735303734265</v>
      </c>
      <c r="G22" s="693">
        <v>119.18395641735201</v>
      </c>
      <c r="H22" s="693">
        <v>14080.086826669998</v>
      </c>
      <c r="I22" s="693">
        <v>8374.8633530108527</v>
      </c>
    </row>
    <row r="23" spans="1:9" s="685" customFormat="1" ht="19.5" customHeight="1">
      <c r="A23" s="683"/>
      <c r="B23" s="694" t="s">
        <v>1524</v>
      </c>
      <c r="C23" s="695">
        <v>423.64850805000003</v>
      </c>
      <c r="D23" s="695">
        <v>7625</v>
      </c>
      <c r="E23" s="695">
        <v>0</v>
      </c>
      <c r="F23" s="695">
        <v>7352.8892242599995</v>
      </c>
      <c r="G23" s="695">
        <v>0</v>
      </c>
      <c r="H23" s="695">
        <v>7625.2395915899997</v>
      </c>
      <c r="I23" s="695">
        <v>272.35036733000015</v>
      </c>
    </row>
    <row r="24" spans="1:9" s="685" customFormat="1" ht="19.5" customHeight="1">
      <c r="A24" s="683"/>
      <c r="B24" s="689" t="s">
        <v>1449</v>
      </c>
      <c r="C24" s="690">
        <v>0.20037318000140658</v>
      </c>
      <c r="D24" s="690">
        <v>0</v>
      </c>
      <c r="E24" s="690">
        <v>0</v>
      </c>
      <c r="F24" s="696">
        <v>0</v>
      </c>
      <c r="G24" s="696">
        <v>0</v>
      </c>
      <c r="H24" s="696">
        <v>0</v>
      </c>
      <c r="I24" s="696">
        <v>0.200373179999948</v>
      </c>
    </row>
    <row r="25" spans="1:9" s="685" customFormat="1" ht="19.5" customHeight="1">
      <c r="A25" s="683"/>
      <c r="B25" s="687" t="s">
        <v>1448</v>
      </c>
      <c r="C25" s="688">
        <v>342402.65286078601</v>
      </c>
      <c r="D25" s="688">
        <v>343926</v>
      </c>
      <c r="E25" s="688">
        <v>4.0999999999999999E-7</v>
      </c>
      <c r="F25" s="688">
        <v>4033.5570767500003</v>
      </c>
      <c r="G25" s="688">
        <v>0</v>
      </c>
      <c r="H25" s="688">
        <v>0</v>
      </c>
      <c r="I25" s="688">
        <v>339893.10191793524</v>
      </c>
    </row>
    <row r="26" spans="1:9" s="685" customFormat="1" ht="19.5" customHeight="1">
      <c r="A26" s="683"/>
      <c r="B26" s="689" t="s">
        <v>1447</v>
      </c>
      <c r="C26" s="690">
        <v>237.24606980000001</v>
      </c>
      <c r="D26" s="690">
        <v>237</v>
      </c>
      <c r="E26" s="690">
        <v>0</v>
      </c>
      <c r="F26" s="690">
        <v>237.24606980000001</v>
      </c>
      <c r="G26" s="690">
        <v>0</v>
      </c>
      <c r="H26" s="690">
        <v>0</v>
      </c>
      <c r="I26" s="690">
        <v>0</v>
      </c>
    </row>
    <row r="27" spans="1:9" s="685" customFormat="1" ht="19.5" customHeight="1">
      <c r="A27" s="683"/>
      <c r="B27" s="687" t="s">
        <v>1446</v>
      </c>
      <c r="C27" s="688">
        <v>1613.82142155</v>
      </c>
      <c r="D27" s="688">
        <v>1614</v>
      </c>
      <c r="E27" s="688">
        <v>0</v>
      </c>
      <c r="F27" s="688">
        <v>0</v>
      </c>
      <c r="G27" s="688">
        <v>0</v>
      </c>
      <c r="H27" s="688">
        <v>0</v>
      </c>
      <c r="I27" s="688">
        <v>1613.8375506300001</v>
      </c>
    </row>
    <row r="28" spans="1:9" s="685" customFormat="1" ht="19.5" customHeight="1">
      <c r="A28" s="683"/>
      <c r="B28" s="689" t="s">
        <v>1445</v>
      </c>
      <c r="C28" s="690">
        <v>75128.504322870009</v>
      </c>
      <c r="D28" s="690">
        <v>0</v>
      </c>
      <c r="E28" s="690">
        <v>0</v>
      </c>
      <c r="F28" s="690">
        <v>0</v>
      </c>
      <c r="G28" s="690">
        <v>0</v>
      </c>
      <c r="H28" s="690">
        <v>0</v>
      </c>
      <c r="I28" s="690">
        <v>0</v>
      </c>
    </row>
    <row r="29" spans="1:9" s="685" customFormat="1" ht="19.5" customHeight="1">
      <c r="A29" s="683"/>
      <c r="B29" s="687" t="s">
        <v>1444</v>
      </c>
      <c r="C29" s="688">
        <v>3195.3120761300002</v>
      </c>
      <c r="D29" s="688">
        <v>3198</v>
      </c>
      <c r="E29" s="688">
        <v>187.21685637999997</v>
      </c>
      <c r="F29" s="688">
        <v>0</v>
      </c>
      <c r="G29" s="688">
        <v>0</v>
      </c>
      <c r="H29" s="688">
        <v>0</v>
      </c>
      <c r="I29" s="688">
        <v>3010.7473554900002</v>
      </c>
    </row>
    <row r="30" spans="1:9" s="685" customFormat="1" ht="19.5" customHeight="1">
      <c r="A30" s="683"/>
      <c r="B30" s="689" t="s">
        <v>1443</v>
      </c>
      <c r="C30" s="690">
        <v>1231.43655441909</v>
      </c>
      <c r="D30" s="690">
        <v>942</v>
      </c>
      <c r="E30" s="690">
        <v>308.80199261638484</v>
      </c>
      <c r="F30" s="690">
        <v>0</v>
      </c>
      <c r="G30" s="690">
        <v>0</v>
      </c>
      <c r="H30" s="690">
        <v>0</v>
      </c>
      <c r="I30" s="690">
        <v>633.32523203426308</v>
      </c>
    </row>
    <row r="31" spans="1:9" s="685" customFormat="1" ht="19.5" customHeight="1">
      <c r="A31" s="683"/>
      <c r="B31" s="687" t="s">
        <v>1442</v>
      </c>
      <c r="C31" s="688">
        <v>1995.9432606500002</v>
      </c>
      <c r="D31" s="688">
        <v>1873</v>
      </c>
      <c r="E31" s="688">
        <v>0</v>
      </c>
      <c r="F31" s="688">
        <v>0</v>
      </c>
      <c r="G31" s="688">
        <v>0</v>
      </c>
      <c r="H31" s="688">
        <v>0</v>
      </c>
      <c r="I31" s="688">
        <v>1873.0275904600001</v>
      </c>
    </row>
    <row r="32" spans="1:9" s="685" customFormat="1" ht="19.5" customHeight="1">
      <c r="A32" s="683"/>
      <c r="B32" s="689" t="s">
        <v>1441</v>
      </c>
      <c r="C32" s="690">
        <v>13.78333999</v>
      </c>
      <c r="D32" s="690">
        <v>1</v>
      </c>
      <c r="E32" s="690">
        <v>0</v>
      </c>
      <c r="F32" s="690">
        <v>0</v>
      </c>
      <c r="G32" s="690">
        <v>0</v>
      </c>
      <c r="H32" s="690">
        <v>0</v>
      </c>
      <c r="I32" s="690">
        <v>2.9999999999999997E-8</v>
      </c>
    </row>
    <row r="33" spans="1:9" s="685" customFormat="1" ht="19.5" customHeight="1" thickBot="1">
      <c r="A33" s="683"/>
      <c r="B33" s="692" t="s">
        <v>1474</v>
      </c>
      <c r="C33" s="693">
        <v>426242.5487874251</v>
      </c>
      <c r="D33" s="693">
        <v>359416</v>
      </c>
      <c r="E33" s="693">
        <v>496.01884940638479</v>
      </c>
      <c r="F33" s="693">
        <v>11623.69237081</v>
      </c>
      <c r="G33" s="693">
        <v>0</v>
      </c>
      <c r="H33" s="693">
        <v>7625.2395915899997</v>
      </c>
      <c r="I33" s="693">
        <v>347296.59038708947</v>
      </c>
    </row>
    <row r="34" spans="1:9" s="685" customFormat="1" ht="19.5" customHeight="1" thickBot="1">
      <c r="A34" s="683"/>
      <c r="B34" s="697" t="s">
        <v>1473</v>
      </c>
      <c r="C34" s="698">
        <v>25277.831638130578</v>
      </c>
      <c r="D34" s="698">
        <v>25271</v>
      </c>
      <c r="E34" s="698">
        <v>0</v>
      </c>
      <c r="F34" s="698">
        <v>0</v>
      </c>
      <c r="G34" s="698">
        <v>0</v>
      </c>
      <c r="H34" s="698">
        <v>0</v>
      </c>
      <c r="I34" s="698">
        <v>0</v>
      </c>
    </row>
    <row r="35" spans="1:9" s="685" customFormat="1" ht="19.5" customHeight="1">
      <c r="A35" s="683"/>
      <c r="B35" s="697" t="s">
        <v>1472</v>
      </c>
      <c r="C35" s="698">
        <v>451520.38042555569</v>
      </c>
      <c r="D35" s="698">
        <v>384687</v>
      </c>
      <c r="E35" s="698">
        <v>496.01884940638479</v>
      </c>
      <c r="F35" s="698">
        <v>11623.69237081</v>
      </c>
      <c r="G35" s="698">
        <v>0</v>
      </c>
      <c r="H35" s="698">
        <v>7625.2395915899997</v>
      </c>
      <c r="I35" s="698">
        <v>347296.59038708947</v>
      </c>
    </row>
    <row r="36" spans="1:9" ht="33.75" customHeight="1">
      <c r="A36" s="679"/>
      <c r="B36" s="1294" t="s">
        <v>1525</v>
      </c>
      <c r="C36" s="1295" t="s">
        <v>0</v>
      </c>
      <c r="D36" s="1295" t="s">
        <v>0</v>
      </c>
      <c r="E36" s="699"/>
      <c r="F36" s="699"/>
      <c r="G36" s="699"/>
      <c r="H36" s="699"/>
      <c r="I36" s="699"/>
    </row>
    <row r="37" spans="1:9" ht="16.8"/>
    <row r="38" spans="1:9" ht="16.8"/>
  </sheetData>
  <mergeCells count="5">
    <mergeCell ref="E5:I5"/>
    <mergeCell ref="B36:D36"/>
    <mergeCell ref="B3:I3"/>
    <mergeCell ref="C5:C6"/>
    <mergeCell ref="D5:D6"/>
  </mergeCells>
  <pageMargins left="0.7" right="0.7" top="0.75" bottom="0.75" header="0.3" footer="0.3"/>
  <pageSetup orientation="landscape" horizontalDpi="72" verticalDpi="72"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Q16"/>
  <sheetViews>
    <sheetView showGridLines="0" showRowColHeaders="0" workbookViewId="0"/>
  </sheetViews>
  <sheetFormatPr baseColWidth="10" defaultColWidth="8.88671875" defaultRowHeight="16.8"/>
  <cols>
    <col min="1" max="1" width="8.88671875" style="708"/>
    <col min="2" max="2" width="33.6640625" style="708" customWidth="1"/>
    <col min="3" max="17" width="12.109375" style="708" customWidth="1"/>
    <col min="18" max="16384" width="8.88671875" style="708"/>
  </cols>
  <sheetData>
    <row r="2" spans="2:17" ht="21" customHeight="1" thickBot="1">
      <c r="B2" s="1338" t="s">
        <v>1720</v>
      </c>
      <c r="C2" s="1338" t="s">
        <v>0</v>
      </c>
      <c r="D2" s="1338" t="s">
        <v>0</v>
      </c>
      <c r="E2" s="1338" t="s">
        <v>0</v>
      </c>
      <c r="F2" s="1338" t="s">
        <v>0</v>
      </c>
      <c r="G2" s="833" t="s">
        <v>0</v>
      </c>
      <c r="H2" s="833" t="s">
        <v>0</v>
      </c>
      <c r="I2" s="833" t="s">
        <v>0</v>
      </c>
      <c r="J2" s="833" t="s">
        <v>0</v>
      </c>
      <c r="K2" s="833" t="s">
        <v>0</v>
      </c>
      <c r="L2" s="833" t="s">
        <v>0</v>
      </c>
      <c r="M2" s="833" t="s">
        <v>0</v>
      </c>
      <c r="N2" s="833" t="s">
        <v>0</v>
      </c>
      <c r="O2" s="808"/>
      <c r="P2" s="808"/>
      <c r="Q2" s="808"/>
    </row>
    <row r="3" spans="2:17" ht="12.75" customHeight="1">
      <c r="B3" s="834" t="s">
        <v>1520</v>
      </c>
      <c r="C3" s="835"/>
      <c r="D3" s="836"/>
      <c r="E3" s="836"/>
      <c r="F3" s="836"/>
      <c r="G3" s="836"/>
      <c r="H3" s="836"/>
      <c r="I3" s="836"/>
      <c r="J3" s="836"/>
      <c r="K3" s="836"/>
      <c r="L3" s="836"/>
      <c r="M3" s="836"/>
      <c r="N3" s="836"/>
      <c r="O3" s="836"/>
      <c r="P3" s="836"/>
      <c r="Q3" s="810">
        <v>2019</v>
      </c>
    </row>
    <row r="4" spans="2:17" s="794" customFormat="1" ht="12.75" customHeight="1">
      <c r="B4" s="801"/>
      <c r="C4" s="1339" t="s">
        <v>1719</v>
      </c>
      <c r="D4" s="1345" t="s">
        <v>583</v>
      </c>
      <c r="E4" s="1345" t="s">
        <v>0</v>
      </c>
      <c r="F4" s="1345" t="s">
        <v>0</v>
      </c>
      <c r="G4" s="1345" t="s">
        <v>584</v>
      </c>
      <c r="H4" s="1345" t="s">
        <v>0</v>
      </c>
      <c r="I4" s="1345" t="s">
        <v>0</v>
      </c>
      <c r="J4" s="1339" t="s">
        <v>1800</v>
      </c>
      <c r="K4" s="1339" t="s">
        <v>1718</v>
      </c>
      <c r="L4" s="1339" t="s">
        <v>1717</v>
      </c>
      <c r="M4" s="1339" t="s">
        <v>515</v>
      </c>
      <c r="N4" s="1339" t="s">
        <v>1716</v>
      </c>
      <c r="O4" s="1339" t="s">
        <v>590</v>
      </c>
      <c r="P4" s="1339" t="s">
        <v>1715</v>
      </c>
      <c r="Q4" s="1339" t="s">
        <v>592</v>
      </c>
    </row>
    <row r="5" spans="2:17" s="794" customFormat="1" ht="39" customHeight="1">
      <c r="B5" s="837"/>
      <c r="C5" s="1339" t="s">
        <v>0</v>
      </c>
      <c r="D5" s="838" t="s">
        <v>593</v>
      </c>
      <c r="E5" s="838" t="s">
        <v>594</v>
      </c>
      <c r="F5" s="838" t="s">
        <v>595</v>
      </c>
      <c r="G5" s="838" t="s">
        <v>593</v>
      </c>
      <c r="H5" s="838" t="s">
        <v>594</v>
      </c>
      <c r="I5" s="838" t="s">
        <v>596</v>
      </c>
      <c r="J5" s="1339" t="s">
        <v>0</v>
      </c>
      <c r="K5" s="1339" t="s">
        <v>0</v>
      </c>
      <c r="L5" s="1339" t="s">
        <v>0</v>
      </c>
      <c r="M5" s="1339" t="s">
        <v>0</v>
      </c>
      <c r="N5" s="1339" t="s">
        <v>0</v>
      </c>
      <c r="O5" s="1339" t="s">
        <v>0</v>
      </c>
      <c r="P5" s="1339" t="s">
        <v>1444</v>
      </c>
      <c r="Q5" s="1339" t="s">
        <v>1444</v>
      </c>
    </row>
    <row r="6" spans="2:17" s="794" customFormat="1" ht="20.25" customHeight="1" thickBot="1">
      <c r="B6" s="770" t="s">
        <v>1651</v>
      </c>
      <c r="C6" s="776">
        <v>5.4537000000000002E-2</v>
      </c>
      <c r="D6" s="775">
        <v>42218.391000000003</v>
      </c>
      <c r="E6" s="775">
        <v>27670.526000000002</v>
      </c>
      <c r="F6" s="775">
        <v>69888.918000000005</v>
      </c>
      <c r="G6" s="775">
        <v>42218.391000000003</v>
      </c>
      <c r="H6" s="775">
        <v>7809.7839999999997</v>
      </c>
      <c r="I6" s="775">
        <v>50028.175000000003</v>
      </c>
      <c r="J6" s="775">
        <v>34.33</v>
      </c>
      <c r="K6" s="776">
        <v>0.35178199999999998</v>
      </c>
      <c r="L6" s="839">
        <v>3.0510000000000002</v>
      </c>
      <c r="M6" s="775">
        <v>29210.974999999999</v>
      </c>
      <c r="N6" s="776">
        <v>0.58389000000000002</v>
      </c>
      <c r="O6" s="775">
        <v>1026.865</v>
      </c>
      <c r="P6" s="775">
        <v>-1059.248</v>
      </c>
      <c r="Q6" s="775">
        <v>2336.8780000000002</v>
      </c>
    </row>
    <row r="7" spans="2:17" s="794" customFormat="1" ht="20.25" customHeight="1">
      <c r="B7" s="847" t="s">
        <v>1610</v>
      </c>
      <c r="C7" s="840">
        <v>4.6137999999999998E-2</v>
      </c>
      <c r="D7" s="841">
        <v>31846.240000000002</v>
      </c>
      <c r="E7" s="841">
        <v>24496.539000000001</v>
      </c>
      <c r="F7" s="841">
        <v>56342.779000000002</v>
      </c>
      <c r="G7" s="841">
        <v>31846.240000000002</v>
      </c>
      <c r="H7" s="841">
        <v>6572.192</v>
      </c>
      <c r="I7" s="841">
        <v>38418.432000000001</v>
      </c>
      <c r="J7" s="841">
        <v>7.742</v>
      </c>
      <c r="K7" s="840">
        <v>0.37113800000000002</v>
      </c>
      <c r="L7" s="842">
        <v>2.9729999999999999</v>
      </c>
      <c r="M7" s="841">
        <v>23228.75</v>
      </c>
      <c r="N7" s="840">
        <v>0.60462499999999997</v>
      </c>
      <c r="O7" s="841">
        <v>739.59199999999998</v>
      </c>
      <c r="P7" s="841">
        <v>-720.51700000000005</v>
      </c>
      <c r="Q7" s="841">
        <v>1858.3</v>
      </c>
    </row>
    <row r="8" spans="2:17" s="794" customFormat="1" ht="20.25" customHeight="1">
      <c r="B8" s="843" t="s">
        <v>1622</v>
      </c>
      <c r="C8" s="844">
        <v>8.233E-2</v>
      </c>
      <c r="D8" s="845">
        <v>10372.151</v>
      </c>
      <c r="E8" s="845">
        <v>3173.9870000000001</v>
      </c>
      <c r="F8" s="845">
        <v>13546.138000000001</v>
      </c>
      <c r="G8" s="845">
        <v>10372.151</v>
      </c>
      <c r="H8" s="845">
        <v>1237.5920000000001</v>
      </c>
      <c r="I8" s="845">
        <v>11609.743</v>
      </c>
      <c r="J8" s="845">
        <v>26.588000000000001</v>
      </c>
      <c r="K8" s="844">
        <v>0.28773300000000002</v>
      </c>
      <c r="L8" s="846">
        <v>3.31</v>
      </c>
      <c r="M8" s="845">
        <v>5982.2250000000004</v>
      </c>
      <c r="N8" s="844">
        <v>0.51527599999999996</v>
      </c>
      <c r="O8" s="845">
        <v>287.27300000000002</v>
      </c>
      <c r="P8" s="845">
        <v>-338.73</v>
      </c>
      <c r="Q8" s="845">
        <v>478.57799999999997</v>
      </c>
    </row>
    <row r="9" spans="2:17" s="794" customFormat="1" ht="20.25" customHeight="1" thickBot="1">
      <c r="B9" s="770" t="s">
        <v>1714</v>
      </c>
      <c r="C9" s="776">
        <v>5.9261000000000001E-2</v>
      </c>
      <c r="D9" s="775">
        <v>114375.447</v>
      </c>
      <c r="E9" s="775">
        <v>42746.964999999997</v>
      </c>
      <c r="F9" s="775">
        <v>157122.41200000001</v>
      </c>
      <c r="G9" s="775">
        <v>114375.447</v>
      </c>
      <c r="H9" s="775">
        <v>6424.2420000000002</v>
      </c>
      <c r="I9" s="775">
        <v>120799.68799999999</v>
      </c>
      <c r="J9" s="775">
        <v>9704.9179999999997</v>
      </c>
      <c r="K9" s="776">
        <v>0.27045400000000003</v>
      </c>
      <c r="L9" s="839">
        <v>4.2450000000000001</v>
      </c>
      <c r="M9" s="775">
        <v>22343.218000000001</v>
      </c>
      <c r="N9" s="776">
        <v>0.18496099999999999</v>
      </c>
      <c r="O9" s="775">
        <v>2552.029</v>
      </c>
      <c r="P9" s="775">
        <v>-2596.6120000000001</v>
      </c>
      <c r="Q9" s="775">
        <v>1787.4570000000001</v>
      </c>
    </row>
    <row r="10" spans="2:17" s="794" customFormat="1" ht="20.25" customHeight="1">
      <c r="B10" s="843" t="s">
        <v>1621</v>
      </c>
      <c r="C10" s="844">
        <v>5.3476000000000003E-2</v>
      </c>
      <c r="D10" s="845">
        <v>87667.225000000006</v>
      </c>
      <c r="E10" s="845">
        <v>24048.71</v>
      </c>
      <c r="F10" s="845">
        <v>111715.935</v>
      </c>
      <c r="G10" s="845">
        <v>87667.225000000006</v>
      </c>
      <c r="H10" s="845">
        <v>467.47699999999998</v>
      </c>
      <c r="I10" s="845">
        <v>88134.702000000005</v>
      </c>
      <c r="J10" s="845">
        <v>1469.367</v>
      </c>
      <c r="K10" s="844">
        <v>0.18534900000000001</v>
      </c>
      <c r="L10" s="846">
        <v>4.8929999999999998</v>
      </c>
      <c r="M10" s="845">
        <v>11518.97</v>
      </c>
      <c r="N10" s="844">
        <v>0.13069700000000001</v>
      </c>
      <c r="O10" s="845">
        <v>1376.607</v>
      </c>
      <c r="P10" s="845">
        <v>-1451.992</v>
      </c>
      <c r="Q10" s="845">
        <v>921.51800000000003</v>
      </c>
    </row>
    <row r="11" spans="2:17" s="794" customFormat="1" ht="20.25" customHeight="1">
      <c r="B11" s="847" t="s">
        <v>1620</v>
      </c>
      <c r="C11" s="840">
        <v>0.118502</v>
      </c>
      <c r="D11" s="841">
        <v>9313.6090000000004</v>
      </c>
      <c r="E11" s="841">
        <v>2512.837</v>
      </c>
      <c r="F11" s="841">
        <v>11826.446</v>
      </c>
      <c r="G11" s="841">
        <v>9313.6090000000004</v>
      </c>
      <c r="H11" s="841">
        <v>253.38800000000001</v>
      </c>
      <c r="I11" s="841">
        <v>9566.9969999999994</v>
      </c>
      <c r="J11" s="841">
        <v>109.023</v>
      </c>
      <c r="K11" s="840">
        <v>0.179732</v>
      </c>
      <c r="L11" s="842">
        <v>4.5529999999999999</v>
      </c>
      <c r="M11" s="841">
        <v>2535.1570000000002</v>
      </c>
      <c r="N11" s="840">
        <v>0.26499</v>
      </c>
      <c r="O11" s="841">
        <v>290.858</v>
      </c>
      <c r="P11" s="841">
        <v>-231.76499999999999</v>
      </c>
      <c r="Q11" s="841">
        <v>202.81299999999999</v>
      </c>
    </row>
    <row r="12" spans="2:17" s="794" customFormat="1" ht="20.25" customHeight="1">
      <c r="B12" s="843" t="s">
        <v>1619</v>
      </c>
      <c r="C12" s="844">
        <v>3.3602E-2</v>
      </c>
      <c r="D12" s="845">
        <v>3731.8220000000001</v>
      </c>
      <c r="E12" s="845">
        <v>9968.6029999999992</v>
      </c>
      <c r="F12" s="845">
        <v>13700.424999999999</v>
      </c>
      <c r="G12" s="845">
        <v>3731.8220000000001</v>
      </c>
      <c r="H12" s="845">
        <v>3108.4029999999998</v>
      </c>
      <c r="I12" s="845">
        <v>6840.2250000000004</v>
      </c>
      <c r="J12" s="845">
        <v>5547.4229999999998</v>
      </c>
      <c r="K12" s="844">
        <v>0.76765799999999995</v>
      </c>
      <c r="L12" s="846">
        <v>1</v>
      </c>
      <c r="M12" s="845">
        <v>1778.1890000000001</v>
      </c>
      <c r="N12" s="844">
        <v>0.259961</v>
      </c>
      <c r="O12" s="845">
        <v>166.17</v>
      </c>
      <c r="P12" s="845">
        <v>-158.93100000000001</v>
      </c>
      <c r="Q12" s="845">
        <v>142.255</v>
      </c>
    </row>
    <row r="13" spans="2:17" s="794" customFormat="1" ht="20.25" customHeight="1">
      <c r="B13" s="847" t="s">
        <v>1618</v>
      </c>
      <c r="C13" s="840">
        <v>6.5672999999999995E-2</v>
      </c>
      <c r="D13" s="841">
        <v>7749.5069999999996</v>
      </c>
      <c r="E13" s="841">
        <v>4187.6679999999997</v>
      </c>
      <c r="F13" s="841">
        <v>11937.174000000001</v>
      </c>
      <c r="G13" s="841">
        <v>7749.5069999999996</v>
      </c>
      <c r="H13" s="841">
        <v>1918.2850000000001</v>
      </c>
      <c r="I13" s="841">
        <v>9667.7909999999993</v>
      </c>
      <c r="J13" s="841">
        <v>514.053</v>
      </c>
      <c r="K13" s="840">
        <v>0.52753399999999995</v>
      </c>
      <c r="L13" s="842">
        <v>1.6020000000000001</v>
      </c>
      <c r="M13" s="841">
        <v>3502.0149999999999</v>
      </c>
      <c r="N13" s="840">
        <v>0.36223499999999997</v>
      </c>
      <c r="O13" s="841">
        <v>377.53199999999998</v>
      </c>
      <c r="P13" s="841">
        <v>-392.036</v>
      </c>
      <c r="Q13" s="841">
        <v>280.161</v>
      </c>
    </row>
    <row r="14" spans="2:17" s="794" customFormat="1" ht="20.25" customHeight="1">
      <c r="B14" s="843" t="s">
        <v>1713</v>
      </c>
      <c r="C14" s="844">
        <v>6.7849000000000007E-2</v>
      </c>
      <c r="D14" s="845">
        <v>5913.2839999999997</v>
      </c>
      <c r="E14" s="845">
        <v>2029.1479999999999</v>
      </c>
      <c r="F14" s="845">
        <v>7942.4319999999998</v>
      </c>
      <c r="G14" s="845">
        <v>5913.2839999999997</v>
      </c>
      <c r="H14" s="845">
        <v>676.68899999999996</v>
      </c>
      <c r="I14" s="845">
        <v>6589.973</v>
      </c>
      <c r="J14" s="845">
        <v>2065.0529999999999</v>
      </c>
      <c r="K14" s="844">
        <v>0.64712700000000001</v>
      </c>
      <c r="L14" s="846">
        <v>2.379</v>
      </c>
      <c r="M14" s="845">
        <v>3008.8870000000002</v>
      </c>
      <c r="N14" s="844">
        <v>0.45658599999999999</v>
      </c>
      <c r="O14" s="845">
        <v>340.863</v>
      </c>
      <c r="P14" s="845">
        <v>-361.88799999999998</v>
      </c>
      <c r="Q14" s="845">
        <v>240.71100000000001</v>
      </c>
    </row>
    <row r="15" spans="2:17" s="794" customFormat="1" ht="20.25" customHeight="1" thickBot="1">
      <c r="B15" s="848" t="s">
        <v>1801</v>
      </c>
      <c r="C15" s="776">
        <v>5.7876999999999998E-2</v>
      </c>
      <c r="D15" s="775">
        <v>156593.83799999999</v>
      </c>
      <c r="E15" s="775">
        <v>70417.491999999998</v>
      </c>
      <c r="F15" s="775">
        <v>227011.33</v>
      </c>
      <c r="G15" s="775">
        <v>156593.83799999999</v>
      </c>
      <c r="H15" s="775">
        <v>14234.026</v>
      </c>
      <c r="I15" s="775">
        <v>170827.86300000001</v>
      </c>
      <c r="J15" s="775">
        <v>9739.2479999999996</v>
      </c>
      <c r="K15" s="776">
        <v>0.294271</v>
      </c>
      <c r="L15" s="839">
        <v>3.895</v>
      </c>
      <c r="M15" s="775">
        <v>51554.192000000003</v>
      </c>
      <c r="N15" s="776">
        <v>0.30179</v>
      </c>
      <c r="O15" s="775">
        <v>3578.8939999999998</v>
      </c>
      <c r="P15" s="775">
        <v>-3655.86</v>
      </c>
      <c r="Q15" s="775">
        <v>4124.335</v>
      </c>
    </row>
    <row r="16" spans="2:17" ht="36.6" customHeight="1">
      <c r="B16" s="1305" t="s">
        <v>1712</v>
      </c>
      <c r="C16" s="1305"/>
      <c r="D16" s="1305"/>
      <c r="E16" s="1305"/>
      <c r="F16" s="1305"/>
      <c r="G16" s="1305"/>
      <c r="H16" s="1305"/>
      <c r="I16" s="1305"/>
      <c r="J16" s="1305"/>
      <c r="K16" s="1305"/>
      <c r="L16" s="1305"/>
      <c r="M16" s="1305"/>
      <c r="N16" s="1305"/>
      <c r="O16" s="1305"/>
      <c r="P16" s="1305"/>
      <c r="Q16" s="1305"/>
    </row>
  </sheetData>
  <mergeCells count="13">
    <mergeCell ref="B16:Q16"/>
    <mergeCell ref="O4:O5"/>
    <mergeCell ref="P4:P5"/>
    <mergeCell ref="Q4:Q5"/>
    <mergeCell ref="C4:C5"/>
    <mergeCell ref="L4:L5"/>
    <mergeCell ref="M4:M5"/>
    <mergeCell ref="N4:N5"/>
    <mergeCell ref="B2:F2"/>
    <mergeCell ref="D4:F4"/>
    <mergeCell ref="G4:I4"/>
    <mergeCell ref="J4:J5"/>
    <mergeCell ref="K4:K5"/>
  </mergeCells>
  <pageMargins left="0.7" right="0.7" top="0.75" bottom="0.75" header="0.3" footer="0.3"/>
  <pageSetup orientation="portrait" horizontalDpi="72" verticalDpi="72"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1:N147"/>
  <sheetViews>
    <sheetView showGridLines="0" showRowColHeaders="0" workbookViewId="0"/>
  </sheetViews>
  <sheetFormatPr baseColWidth="10" defaultColWidth="9.109375" defaultRowHeight="0" customHeight="1" zeroHeight="1"/>
  <cols>
    <col min="1" max="1" width="9.109375" style="708" customWidth="1"/>
    <col min="2" max="2" width="18.5546875" style="708" customWidth="1"/>
    <col min="3" max="3" width="15.5546875" style="708" bestFit="1" customWidth="1"/>
    <col min="4" max="4" width="18.109375" style="708" customWidth="1"/>
    <col min="5" max="5" width="13.6640625" style="708" bestFit="1" customWidth="1"/>
    <col min="6" max="6" width="20.6640625" style="708" bestFit="1" customWidth="1"/>
    <col min="7" max="13" width="11" style="708" customWidth="1"/>
    <col min="14" max="14" width="13.5546875" style="708" customWidth="1"/>
    <col min="15" max="16384" width="9.109375" style="708"/>
  </cols>
  <sheetData>
    <row r="1" spans="2:14" ht="18" customHeight="1">
      <c r="B1" s="849"/>
      <c r="C1" s="849"/>
      <c r="D1" s="849"/>
      <c r="E1" s="849"/>
      <c r="F1" s="849"/>
      <c r="G1" s="849"/>
      <c r="H1" s="849"/>
      <c r="I1" s="849"/>
      <c r="J1" s="849"/>
      <c r="K1" s="849"/>
      <c r="L1" s="849"/>
      <c r="M1" s="849"/>
      <c r="N1" s="849"/>
    </row>
    <row r="2" spans="2:14" ht="18" customHeight="1">
      <c r="B2" s="849"/>
      <c r="C2" s="849"/>
      <c r="D2" s="849"/>
      <c r="E2" s="849"/>
      <c r="F2" s="849"/>
      <c r="G2" s="849"/>
      <c r="H2" s="849"/>
      <c r="I2" s="849"/>
      <c r="J2" s="849"/>
      <c r="K2" s="849"/>
      <c r="L2" s="849"/>
      <c r="M2" s="849"/>
      <c r="N2" s="849"/>
    </row>
    <row r="3" spans="2:14" ht="15.75" customHeight="1" thickBot="1">
      <c r="B3" s="1298" t="s">
        <v>1733</v>
      </c>
      <c r="C3" s="1298"/>
      <c r="D3" s="1298"/>
      <c r="E3" s="1298"/>
      <c r="F3" s="1298"/>
      <c r="G3" s="1298"/>
      <c r="H3" s="1298"/>
      <c r="I3" s="1298"/>
      <c r="J3" s="1298"/>
      <c r="K3" s="655"/>
      <c r="L3" s="655"/>
      <c r="M3" s="655"/>
      <c r="N3" s="655"/>
    </row>
    <row r="4" spans="2:14" ht="15" customHeight="1">
      <c r="B4" s="850" t="s">
        <v>1520</v>
      </c>
      <c r="C4" s="851"/>
      <c r="D4" s="851"/>
      <c r="E4" s="851"/>
      <c r="F4" s="851"/>
      <c r="G4" s="851"/>
      <c r="H4" s="851"/>
      <c r="I4" s="851"/>
      <c r="J4" s="851"/>
      <c r="K4" s="851"/>
      <c r="L4" s="851"/>
      <c r="M4" s="851"/>
      <c r="N4" s="851"/>
    </row>
    <row r="5" spans="2:14" ht="68.25" customHeight="1">
      <c r="B5" s="703" t="s">
        <v>1722</v>
      </c>
      <c r="C5" s="703" t="s">
        <v>1732</v>
      </c>
      <c r="D5" s="703" t="s">
        <v>1731</v>
      </c>
      <c r="E5" s="703" t="s">
        <v>1730</v>
      </c>
      <c r="F5" s="703" t="s">
        <v>1729</v>
      </c>
      <c r="G5" s="703" t="s">
        <v>1728</v>
      </c>
      <c r="H5" s="703" t="s">
        <v>1802</v>
      </c>
      <c r="I5" s="703" t="s">
        <v>586</v>
      </c>
      <c r="J5" s="703" t="s">
        <v>1727</v>
      </c>
      <c r="K5" s="703" t="s">
        <v>1154</v>
      </c>
      <c r="L5" s="703" t="s">
        <v>1726</v>
      </c>
      <c r="M5" s="703" t="s">
        <v>1711</v>
      </c>
      <c r="N5" s="703" t="s">
        <v>1725</v>
      </c>
    </row>
    <row r="6" spans="2:14" ht="16.5" customHeight="1">
      <c r="B6" s="852" t="s">
        <v>616</v>
      </c>
      <c r="C6" s="370">
        <v>71521.850999999995</v>
      </c>
      <c r="D6" s="370">
        <v>36353.237999999998</v>
      </c>
      <c r="E6" s="773">
        <v>0.14948500000000001</v>
      </c>
      <c r="F6" s="370">
        <v>75796.611999999994</v>
      </c>
      <c r="G6" s="773">
        <v>6.6500000000000001E-4</v>
      </c>
      <c r="H6" s="370">
        <v>4103.0259999999998</v>
      </c>
      <c r="I6" s="773">
        <v>0.237761</v>
      </c>
      <c r="J6" s="370">
        <v>4.2210000000000001</v>
      </c>
      <c r="K6" s="370">
        <v>4652.5600000000004</v>
      </c>
      <c r="L6" s="773">
        <v>6.1381999999999999E-2</v>
      </c>
      <c r="M6" s="370">
        <v>12.879</v>
      </c>
      <c r="N6" s="370">
        <v>-293.03300000000002</v>
      </c>
    </row>
    <row r="7" spans="2:14" ht="16.5" customHeight="1">
      <c r="B7" s="853" t="s">
        <v>617</v>
      </c>
      <c r="C7" s="369">
        <v>11481.834999999999</v>
      </c>
      <c r="D7" s="369">
        <v>7651.9679999999998</v>
      </c>
      <c r="E7" s="774">
        <v>0.21493000000000001</v>
      </c>
      <c r="F7" s="369">
        <v>12554.088</v>
      </c>
      <c r="G7" s="774">
        <v>1.8060000000000001E-3</v>
      </c>
      <c r="H7" s="369">
        <v>707.62</v>
      </c>
      <c r="I7" s="774">
        <v>0.33971899999999999</v>
      </c>
      <c r="J7" s="369">
        <v>3.484</v>
      </c>
      <c r="K7" s="369">
        <v>2627.4749999999999</v>
      </c>
      <c r="L7" s="774">
        <v>0.20929200000000001</v>
      </c>
      <c r="M7" s="369">
        <v>7.7030000000000003</v>
      </c>
      <c r="N7" s="369">
        <v>-60.502000000000002</v>
      </c>
    </row>
    <row r="8" spans="2:14" ht="16.5" customHeight="1">
      <c r="B8" s="852" t="s">
        <v>618</v>
      </c>
      <c r="C8" s="370">
        <v>28297.609</v>
      </c>
      <c r="D8" s="370">
        <v>13150.66</v>
      </c>
      <c r="E8" s="773">
        <v>0.25265900000000002</v>
      </c>
      <c r="F8" s="370">
        <v>29418.434000000001</v>
      </c>
      <c r="G8" s="773">
        <v>3.225E-3</v>
      </c>
      <c r="H8" s="370">
        <v>813.48599999999999</v>
      </c>
      <c r="I8" s="773">
        <v>0.31862499999999999</v>
      </c>
      <c r="J8" s="370">
        <v>3.3919999999999999</v>
      </c>
      <c r="K8" s="370">
        <v>8799.027</v>
      </c>
      <c r="L8" s="773">
        <v>0.299099</v>
      </c>
      <c r="M8" s="370">
        <v>29.606999999999999</v>
      </c>
      <c r="N8" s="370">
        <v>-183.363</v>
      </c>
    </row>
    <row r="9" spans="2:14" ht="16.5" customHeight="1">
      <c r="B9" s="853" t="s">
        <v>619</v>
      </c>
      <c r="C9" s="369">
        <v>10576.244000000001</v>
      </c>
      <c r="D9" s="369">
        <v>4771.49</v>
      </c>
      <c r="E9" s="774">
        <v>0.291634</v>
      </c>
      <c r="F9" s="369">
        <v>10491.902</v>
      </c>
      <c r="G9" s="774">
        <v>6.149E-3</v>
      </c>
      <c r="H9" s="369">
        <v>671.67600000000004</v>
      </c>
      <c r="I9" s="774">
        <v>0.363622</v>
      </c>
      <c r="J9" s="369">
        <v>3.0960000000000001</v>
      </c>
      <c r="K9" s="369">
        <v>5196.58</v>
      </c>
      <c r="L9" s="774">
        <v>0.49529400000000001</v>
      </c>
      <c r="M9" s="369">
        <v>23.114000000000001</v>
      </c>
      <c r="N9" s="369">
        <v>-74.748999999999995</v>
      </c>
    </row>
    <row r="10" spans="2:14" ht="16.5" customHeight="1">
      <c r="B10" s="852" t="s">
        <v>620</v>
      </c>
      <c r="C10" s="370">
        <v>20381.886999999999</v>
      </c>
      <c r="D10" s="370">
        <v>8393.7430000000004</v>
      </c>
      <c r="E10" s="773">
        <v>0.28861900000000001</v>
      </c>
      <c r="F10" s="370">
        <v>19461.272000000001</v>
      </c>
      <c r="G10" s="773">
        <v>1.5226E-2</v>
      </c>
      <c r="H10" s="370">
        <v>2064.8220000000001</v>
      </c>
      <c r="I10" s="773">
        <v>0.36129899999999998</v>
      </c>
      <c r="J10" s="370">
        <v>3.2890000000000001</v>
      </c>
      <c r="K10" s="370">
        <v>11545.083000000001</v>
      </c>
      <c r="L10" s="773">
        <v>0.59323400000000004</v>
      </c>
      <c r="M10" s="370">
        <v>108.02800000000001</v>
      </c>
      <c r="N10" s="370">
        <v>-260.15499999999997</v>
      </c>
    </row>
    <row r="11" spans="2:14" ht="16.5" customHeight="1">
      <c r="B11" s="853" t="s">
        <v>621</v>
      </c>
      <c r="C11" s="369">
        <v>9679.5390000000007</v>
      </c>
      <c r="D11" s="369">
        <v>3064.4059999999999</v>
      </c>
      <c r="E11" s="774">
        <v>0.235733</v>
      </c>
      <c r="F11" s="369">
        <v>9677.6749999999993</v>
      </c>
      <c r="G11" s="774">
        <v>5.3281000000000002E-2</v>
      </c>
      <c r="H11" s="369">
        <v>936.779</v>
      </c>
      <c r="I11" s="774">
        <v>0.319187</v>
      </c>
      <c r="J11" s="369">
        <v>3.7229999999999999</v>
      </c>
      <c r="K11" s="369">
        <v>8139.4719999999998</v>
      </c>
      <c r="L11" s="774">
        <v>0.84105700000000005</v>
      </c>
      <c r="M11" s="369">
        <v>165.756</v>
      </c>
      <c r="N11" s="369">
        <v>-267.73099999999999</v>
      </c>
    </row>
    <row r="12" spans="2:14" ht="16.5" customHeight="1">
      <c r="B12" s="852" t="s">
        <v>622</v>
      </c>
      <c r="C12" s="370">
        <v>3061.29</v>
      </c>
      <c r="D12" s="370">
        <v>762.40300000000002</v>
      </c>
      <c r="E12" s="773">
        <v>0.171789</v>
      </c>
      <c r="F12" s="370">
        <v>2983.027</v>
      </c>
      <c r="G12" s="773">
        <v>0.231319</v>
      </c>
      <c r="H12" s="370">
        <v>348.22300000000001</v>
      </c>
      <c r="I12" s="773">
        <v>0.32606200000000002</v>
      </c>
      <c r="J12" s="370">
        <v>3.706</v>
      </c>
      <c r="K12" s="370">
        <v>3858.8620000000001</v>
      </c>
      <c r="L12" s="773">
        <v>1.293606</v>
      </c>
      <c r="M12" s="370">
        <v>233.25700000000001</v>
      </c>
      <c r="N12" s="370">
        <v>-285.35300000000001</v>
      </c>
    </row>
    <row r="13" spans="2:14" ht="16.5" customHeight="1" thickBot="1">
      <c r="B13" s="854" t="s">
        <v>1721</v>
      </c>
      <c r="C13" s="824">
        <v>155000.25599999999</v>
      </c>
      <c r="D13" s="824">
        <v>74147.907999999996</v>
      </c>
      <c r="E13" s="855">
        <v>0.20322899999999999</v>
      </c>
      <c r="F13" s="824">
        <v>160383.00899999999</v>
      </c>
      <c r="G13" s="855">
        <v>1.0814000000000001E-2</v>
      </c>
      <c r="H13" s="824">
        <v>9645.6319999999996</v>
      </c>
      <c r="I13" s="855">
        <v>0.290354</v>
      </c>
      <c r="J13" s="824">
        <v>3.7850000000000001</v>
      </c>
      <c r="K13" s="824">
        <v>44819.059000000001</v>
      </c>
      <c r="L13" s="855">
        <v>0.27944999999999998</v>
      </c>
      <c r="M13" s="824">
        <v>580.34299999999996</v>
      </c>
      <c r="N13" s="824">
        <v>-1424.885</v>
      </c>
    </row>
    <row r="14" spans="2:14" ht="16.5" customHeight="1">
      <c r="B14" s="852" t="s">
        <v>1803</v>
      </c>
      <c r="C14" s="370">
        <v>7455.4049999999997</v>
      </c>
      <c r="D14" s="370">
        <v>726.14400000000001</v>
      </c>
      <c r="E14" s="773">
        <v>0.14414399999999999</v>
      </c>
      <c r="F14" s="370">
        <v>7417.0609999999997</v>
      </c>
      <c r="G14" s="773">
        <v>1</v>
      </c>
      <c r="H14" s="370">
        <v>220.36699999999999</v>
      </c>
      <c r="I14" s="773">
        <v>0.37495600000000001</v>
      </c>
      <c r="J14" s="370">
        <v>3.9620000000000002</v>
      </c>
      <c r="K14" s="370">
        <v>2755.817</v>
      </c>
      <c r="L14" s="773">
        <v>0.37155100000000002</v>
      </c>
      <c r="M14" s="370">
        <v>2781.0709999999999</v>
      </c>
      <c r="N14" s="370">
        <v>-2944.2620000000002</v>
      </c>
    </row>
    <row r="15" spans="2:14" ht="16.5" customHeight="1" thickBot="1">
      <c r="B15" s="854" t="s">
        <v>1193</v>
      </c>
      <c r="C15" s="824">
        <v>162455.66099999999</v>
      </c>
      <c r="D15" s="824">
        <v>74874.053</v>
      </c>
      <c r="E15" s="855">
        <v>0.202656</v>
      </c>
      <c r="F15" s="824">
        <v>167800.06899999999</v>
      </c>
      <c r="G15" s="855">
        <v>5.4538000000000003E-2</v>
      </c>
      <c r="H15" s="824">
        <v>9865.9989999999998</v>
      </c>
      <c r="I15" s="855">
        <v>0.29409299999999999</v>
      </c>
      <c r="J15" s="824">
        <v>3.7930000000000001</v>
      </c>
      <c r="K15" s="824">
        <v>47574.875999999997</v>
      </c>
      <c r="L15" s="855">
        <v>0.28352100000000002</v>
      </c>
      <c r="M15" s="824">
        <v>3361.4140000000002</v>
      </c>
      <c r="N15" s="824">
        <v>-4369.1469999999999</v>
      </c>
    </row>
    <row r="16" spans="2:14" ht="12.75" customHeight="1">
      <c r="B16" s="1351" t="s">
        <v>1724</v>
      </c>
      <c r="C16" s="1352" t="s">
        <v>0</v>
      </c>
      <c r="D16" s="1352" t="s">
        <v>0</v>
      </c>
      <c r="E16" s="856" t="s">
        <v>0</v>
      </c>
      <c r="F16" s="856" t="s">
        <v>0</v>
      </c>
      <c r="G16" s="856" t="s">
        <v>0</v>
      </c>
      <c r="H16" s="857"/>
      <c r="I16" s="857"/>
      <c r="J16" s="857"/>
      <c r="K16" s="857"/>
      <c r="L16" s="858"/>
      <c r="M16" s="858"/>
      <c r="N16" s="858"/>
    </row>
    <row r="17" spans="2:14" ht="12.75" customHeight="1">
      <c r="B17" s="1353" t="s">
        <v>1723</v>
      </c>
      <c r="C17" s="1353" t="s">
        <v>0</v>
      </c>
      <c r="D17" s="1353" t="s">
        <v>0</v>
      </c>
      <c r="E17" s="1353" t="s">
        <v>0</v>
      </c>
      <c r="F17" s="1353" t="s">
        <v>0</v>
      </c>
      <c r="G17" s="1353" t="s">
        <v>0</v>
      </c>
      <c r="H17" s="859"/>
      <c r="I17" s="860"/>
      <c r="J17" s="860"/>
      <c r="K17" s="860"/>
      <c r="L17" s="860"/>
      <c r="M17" s="860"/>
      <c r="N17" s="861"/>
    </row>
    <row r="18" spans="2:14" ht="16.8"/>
    <row r="19" spans="2:14" ht="16.8"/>
    <row r="20" spans="2:14" ht="16.8"/>
    <row r="21" spans="2:14" ht="16.8"/>
    <row r="22" spans="2:14" ht="16.8"/>
    <row r="23" spans="2:14" ht="16.8"/>
    <row r="24" spans="2:14" ht="16.8"/>
    <row r="25" spans="2:14" ht="16.8"/>
    <row r="26" spans="2:14" ht="16.8"/>
    <row r="27" spans="2:14" ht="16.8"/>
    <row r="28" spans="2:14" ht="16.8"/>
    <row r="29" spans="2:14" ht="16.8"/>
    <row r="30" spans="2:14" ht="16.8"/>
    <row r="31" spans="2:14" ht="16.8"/>
    <row r="32" spans="2:14" ht="16.8"/>
    <row r="33" ht="16.8"/>
    <row r="34" ht="16.8"/>
    <row r="35" ht="16.8"/>
    <row r="36" ht="16.8"/>
    <row r="37" ht="16.8"/>
    <row r="38" ht="16.8"/>
    <row r="39" ht="16.8"/>
    <row r="40" ht="16.8"/>
    <row r="41" ht="16.8"/>
    <row r="42" ht="0" hidden="1" customHeight="1"/>
    <row r="43" ht="0" hidden="1" customHeight="1"/>
    <row r="44" ht="0" hidden="1" customHeight="1"/>
    <row r="45" ht="0" hidden="1" customHeight="1"/>
    <row r="46" ht="0" hidden="1" customHeight="1"/>
    <row r="47" ht="0" hidden="1" customHeight="1"/>
    <row r="48" ht="0" hidden="1" customHeight="1"/>
    <row r="49" ht="0" hidden="1" customHeight="1"/>
    <row r="50" ht="0" hidden="1" customHeight="1"/>
    <row r="51" ht="0" hidden="1" customHeight="1"/>
    <row r="52" ht="0" hidden="1" customHeight="1"/>
    <row r="53" ht="0" hidden="1" customHeight="1"/>
    <row r="54" ht="0" hidden="1" customHeight="1"/>
    <row r="55" ht="0" hidden="1" customHeight="1"/>
    <row r="56" ht="0" hidden="1" customHeight="1"/>
    <row r="57" ht="0" hidden="1" customHeight="1"/>
    <row r="58" ht="0" hidden="1" customHeight="1"/>
    <row r="59" ht="0" hidden="1" customHeight="1"/>
    <row r="60" ht="0" hidden="1" customHeight="1"/>
    <row r="61" ht="0" hidden="1" customHeight="1"/>
    <row r="62" ht="0" hidden="1" customHeight="1"/>
    <row r="63" ht="0" hidden="1" customHeight="1"/>
    <row r="64" ht="0" hidden="1" customHeight="1"/>
    <row r="65" ht="0" hidden="1" customHeight="1"/>
    <row r="66" ht="0" hidden="1" customHeight="1"/>
    <row r="67" ht="0" hidden="1" customHeight="1"/>
    <row r="68" ht="0" hidden="1" customHeight="1"/>
    <row r="69" ht="0" hidden="1" customHeight="1"/>
    <row r="70" ht="0" hidden="1" customHeight="1"/>
    <row r="71" ht="0" hidden="1" customHeight="1"/>
    <row r="72" ht="0" hidden="1" customHeight="1"/>
    <row r="73" ht="0" hidden="1" customHeight="1"/>
    <row r="74" ht="0" hidden="1" customHeight="1"/>
    <row r="75" ht="0" hidden="1" customHeight="1"/>
    <row r="76" ht="0" hidden="1" customHeight="1"/>
    <row r="77" ht="0" hidden="1" customHeight="1"/>
    <row r="78" ht="0" hidden="1" customHeight="1"/>
    <row r="79" ht="0" hidden="1" customHeight="1"/>
    <row r="80" ht="0" hidden="1" customHeight="1"/>
    <row r="81" ht="0" hidden="1" customHeight="1"/>
    <row r="82" ht="0" hidden="1" customHeight="1"/>
    <row r="83" ht="0" hidden="1" customHeight="1"/>
    <row r="84" ht="0" hidden="1" customHeight="1"/>
    <row r="85" ht="0" hidden="1" customHeight="1"/>
    <row r="86" ht="0" hidden="1" customHeight="1"/>
    <row r="87" ht="0" hidden="1" customHeight="1"/>
    <row r="88" ht="0" hidden="1" customHeight="1"/>
    <row r="89" ht="0" hidden="1" customHeight="1"/>
    <row r="90" ht="0" hidden="1" customHeight="1"/>
    <row r="91" ht="0" hidden="1" customHeight="1"/>
    <row r="92" ht="0" hidden="1" customHeight="1"/>
    <row r="93" ht="0" hidden="1" customHeight="1"/>
    <row r="94" ht="0" hidden="1" customHeight="1"/>
    <row r="95" ht="0" hidden="1" customHeight="1"/>
    <row r="96" ht="0" hidden="1" customHeight="1"/>
    <row r="97" ht="0" hidden="1" customHeight="1"/>
    <row r="98" ht="0" hidden="1" customHeight="1"/>
    <row r="99" ht="0" hidden="1" customHeight="1"/>
    <row r="100" ht="0" hidden="1" customHeight="1"/>
    <row r="101" ht="0" hidden="1" customHeight="1"/>
    <row r="102" ht="0" hidden="1" customHeight="1"/>
    <row r="103" ht="0" hidden="1" customHeight="1"/>
    <row r="104" ht="0" hidden="1" customHeight="1"/>
    <row r="105" ht="0" hidden="1" customHeight="1"/>
    <row r="106" ht="0" hidden="1" customHeight="1"/>
    <row r="107" ht="0"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sheetData>
  <mergeCells count="3">
    <mergeCell ref="B3:J3"/>
    <mergeCell ref="B16:D16"/>
    <mergeCell ref="B17:G17"/>
  </mergeCells>
  <pageMargins left="0.7" right="0.7" top="0.75" bottom="0.75" header="0.3" footer="0.3"/>
  <pageSetup orientation="portrait" horizontalDpi="72"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1:N16"/>
  <sheetViews>
    <sheetView showGridLines="0" showRowColHeaders="0" workbookViewId="0"/>
  </sheetViews>
  <sheetFormatPr baseColWidth="10" defaultColWidth="9.109375" defaultRowHeight="16.8"/>
  <cols>
    <col min="1" max="1" width="9.109375" style="708"/>
    <col min="2" max="2" width="17.6640625" style="708" customWidth="1"/>
    <col min="3" max="5" width="15.6640625" style="708" customWidth="1"/>
    <col min="6" max="6" width="21.6640625" style="708" customWidth="1"/>
    <col min="7" max="7" width="13.33203125" style="708" customWidth="1"/>
    <col min="8" max="8" width="14.44140625" style="708" customWidth="1"/>
    <col min="9" max="9" width="11.88671875" style="708" customWidth="1"/>
    <col min="10" max="10" width="14.44140625" style="708" customWidth="1"/>
    <col min="11" max="11" width="11.5546875" style="708" customWidth="1"/>
    <col min="12" max="12" width="13.109375" style="708" customWidth="1"/>
    <col min="13" max="13" width="10.88671875" style="708" customWidth="1"/>
    <col min="14" max="14" width="14.44140625" style="708" customWidth="1"/>
    <col min="15" max="16384" width="9.109375" style="708"/>
  </cols>
  <sheetData>
    <row r="1" spans="2:14">
      <c r="B1" s="849"/>
      <c r="C1" s="849"/>
      <c r="D1" s="849"/>
      <c r="E1" s="849"/>
      <c r="F1" s="849"/>
      <c r="G1" s="849"/>
      <c r="H1" s="849"/>
      <c r="I1" s="849"/>
      <c r="J1" s="849"/>
      <c r="K1" s="849"/>
      <c r="L1" s="849"/>
      <c r="M1" s="849"/>
      <c r="N1" s="849"/>
    </row>
    <row r="2" spans="2:14">
      <c r="B2" s="849"/>
      <c r="C2" s="849"/>
      <c r="D2" s="849"/>
      <c r="E2" s="849"/>
      <c r="F2" s="849"/>
      <c r="G2" s="849"/>
      <c r="H2" s="849"/>
      <c r="I2" s="849"/>
      <c r="J2" s="849"/>
      <c r="K2" s="849"/>
      <c r="L2" s="849"/>
      <c r="M2" s="849"/>
      <c r="N2" s="849"/>
    </row>
    <row r="3" spans="2:14" ht="19.8" thickBot="1">
      <c r="B3" s="1355" t="s">
        <v>1805</v>
      </c>
      <c r="C3" s="1355"/>
      <c r="D3" s="1355"/>
      <c r="E3" s="1355"/>
      <c r="F3" s="1355"/>
      <c r="G3" s="1355"/>
      <c r="H3" s="1355"/>
      <c r="I3" s="862"/>
      <c r="J3" s="862"/>
      <c r="K3" s="862"/>
      <c r="L3" s="862"/>
      <c r="M3" s="862"/>
      <c r="N3" s="862"/>
    </row>
    <row r="4" spans="2:14">
      <c r="B4" s="1354" t="s">
        <v>1520</v>
      </c>
      <c r="C4" s="1354"/>
      <c r="D4" s="851"/>
      <c r="E4" s="851"/>
      <c r="F4" s="851"/>
      <c r="G4" s="851"/>
      <c r="H4" s="851"/>
      <c r="I4" s="851"/>
      <c r="J4" s="851"/>
      <c r="K4" s="851"/>
      <c r="L4" s="851"/>
      <c r="M4" s="851"/>
      <c r="N4" s="810">
        <v>2019</v>
      </c>
    </row>
    <row r="5" spans="2:14" ht="65.25" customHeight="1">
      <c r="B5" s="863" t="s">
        <v>1722</v>
      </c>
      <c r="C5" s="863" t="s">
        <v>1732</v>
      </c>
      <c r="D5" s="863" t="s">
        <v>1731</v>
      </c>
      <c r="E5" s="863" t="s">
        <v>1730</v>
      </c>
      <c r="F5" s="863" t="s">
        <v>1729</v>
      </c>
      <c r="G5" s="863" t="s">
        <v>1728</v>
      </c>
      <c r="H5" s="863" t="s">
        <v>1804</v>
      </c>
      <c r="I5" s="863" t="s">
        <v>586</v>
      </c>
      <c r="J5" s="863" t="s">
        <v>1727</v>
      </c>
      <c r="K5" s="863" t="s">
        <v>1154</v>
      </c>
      <c r="L5" s="863" t="s">
        <v>1726</v>
      </c>
      <c r="M5" s="863" t="s">
        <v>1711</v>
      </c>
      <c r="N5" s="863" t="s">
        <v>1725</v>
      </c>
    </row>
    <row r="6" spans="2:14">
      <c r="B6" s="864" t="s">
        <v>1742</v>
      </c>
      <c r="C6" s="713">
        <v>69633.672000000006</v>
      </c>
      <c r="D6" s="713">
        <v>34724.921000000002</v>
      </c>
      <c r="E6" s="709">
        <v>0.14697299999999999</v>
      </c>
      <c r="F6" s="713">
        <v>74737.308000000005</v>
      </c>
      <c r="G6" s="709">
        <v>6.5600000000000001E-4</v>
      </c>
      <c r="H6" s="713">
        <v>3807.7910000000002</v>
      </c>
      <c r="I6" s="709">
        <v>0.238096</v>
      </c>
      <c r="J6" s="865">
        <v>4.32</v>
      </c>
      <c r="K6" s="713">
        <v>4434.3360000000002</v>
      </c>
      <c r="L6" s="709">
        <v>5.9332000000000003E-2</v>
      </c>
      <c r="M6" s="713">
        <v>12.58</v>
      </c>
      <c r="N6" s="713">
        <v>-224.50299999999999</v>
      </c>
    </row>
    <row r="7" spans="2:14">
      <c r="B7" s="866" t="s">
        <v>1741</v>
      </c>
      <c r="C7" s="762">
        <v>11958.121999999999</v>
      </c>
      <c r="D7" s="762">
        <v>6238.8519999999999</v>
      </c>
      <c r="E7" s="710">
        <v>0.27038499999999999</v>
      </c>
      <c r="F7" s="762">
        <v>13645.013999999999</v>
      </c>
      <c r="G7" s="710">
        <v>1.812E-3</v>
      </c>
      <c r="H7" s="762">
        <v>647.83699999999999</v>
      </c>
      <c r="I7" s="710">
        <v>0.33559600000000001</v>
      </c>
      <c r="J7" s="867">
        <v>3.8170000000000002</v>
      </c>
      <c r="K7" s="762">
        <v>3305.49</v>
      </c>
      <c r="L7" s="710">
        <v>0.24224899999999999</v>
      </c>
      <c r="M7" s="762">
        <v>8.3089999999999993</v>
      </c>
      <c r="N7" s="762">
        <v>-37.628999999999998</v>
      </c>
    </row>
    <row r="8" spans="2:14">
      <c r="B8" s="864" t="s">
        <v>1740</v>
      </c>
      <c r="C8" s="713">
        <v>24667.335999999999</v>
      </c>
      <c r="D8" s="713">
        <v>11119.504999999999</v>
      </c>
      <c r="E8" s="709">
        <v>0.225878</v>
      </c>
      <c r="F8" s="713">
        <v>27178.989000000001</v>
      </c>
      <c r="G8" s="709">
        <v>3.2789999999999998E-3</v>
      </c>
      <c r="H8" s="713">
        <v>749.34500000000003</v>
      </c>
      <c r="I8" s="709">
        <v>0.31459599999999999</v>
      </c>
      <c r="J8" s="865">
        <v>3.6219999999999999</v>
      </c>
      <c r="K8" s="713">
        <v>7926.9089999999997</v>
      </c>
      <c r="L8" s="709">
        <v>0.29165600000000003</v>
      </c>
      <c r="M8" s="713">
        <v>27.315999999999999</v>
      </c>
      <c r="N8" s="713">
        <v>-97.600999999999999</v>
      </c>
    </row>
    <row r="9" spans="2:14">
      <c r="B9" s="866" t="s">
        <v>1739</v>
      </c>
      <c r="C9" s="762">
        <v>9573.0390000000007</v>
      </c>
      <c r="D9" s="762">
        <v>4512.0680000000002</v>
      </c>
      <c r="E9" s="710">
        <v>0.27587099999999998</v>
      </c>
      <c r="F9" s="762">
        <v>10817.786</v>
      </c>
      <c r="G9" s="710">
        <v>6.143E-3</v>
      </c>
      <c r="H9" s="762">
        <v>656.85500000000002</v>
      </c>
      <c r="I9" s="710">
        <v>0.37012</v>
      </c>
      <c r="J9" s="867">
        <v>3.2109999999999999</v>
      </c>
      <c r="K9" s="762">
        <v>5802.9639999999999</v>
      </c>
      <c r="L9" s="710">
        <v>0.53642800000000002</v>
      </c>
      <c r="M9" s="762">
        <v>24.19</v>
      </c>
      <c r="N9" s="762">
        <v>-36.491999999999997</v>
      </c>
    </row>
    <row r="10" spans="2:14">
      <c r="B10" s="864" t="s">
        <v>1738</v>
      </c>
      <c r="C10" s="713">
        <v>18693.971000000001</v>
      </c>
      <c r="D10" s="713">
        <v>7824.3990000000003</v>
      </c>
      <c r="E10" s="709">
        <v>0.29673100000000002</v>
      </c>
      <c r="F10" s="713">
        <v>21015.715</v>
      </c>
      <c r="G10" s="709">
        <v>1.4848E-2</v>
      </c>
      <c r="H10" s="713">
        <v>2319.0160000000001</v>
      </c>
      <c r="I10" s="709">
        <v>0.35605599999999998</v>
      </c>
      <c r="J10" s="865">
        <v>3.2480000000000002</v>
      </c>
      <c r="K10" s="713">
        <v>12524.544</v>
      </c>
      <c r="L10" s="709">
        <v>0.59596099999999996</v>
      </c>
      <c r="M10" s="713">
        <v>110.996</v>
      </c>
      <c r="N10" s="713">
        <v>-150.08500000000001</v>
      </c>
    </row>
    <row r="11" spans="2:14">
      <c r="B11" s="866" t="s">
        <v>1737</v>
      </c>
      <c r="C11" s="762">
        <v>10906.823</v>
      </c>
      <c r="D11" s="762">
        <v>4218.652</v>
      </c>
      <c r="E11" s="710">
        <v>0.24304100000000001</v>
      </c>
      <c r="F11" s="762">
        <v>11932.13</v>
      </c>
      <c r="G11" s="710">
        <v>5.0668999999999999E-2</v>
      </c>
      <c r="H11" s="762">
        <v>1008.239</v>
      </c>
      <c r="I11" s="710">
        <v>0.31866299999999997</v>
      </c>
      <c r="J11" s="867">
        <v>3.7410000000000001</v>
      </c>
      <c r="K11" s="762">
        <v>10101.628000000001</v>
      </c>
      <c r="L11" s="710">
        <v>0.84658999999999995</v>
      </c>
      <c r="M11" s="762">
        <v>192.72900000000001</v>
      </c>
      <c r="N11" s="762">
        <v>-202.25200000000001</v>
      </c>
    </row>
    <row r="12" spans="2:14">
      <c r="B12" s="864" t="s">
        <v>1736</v>
      </c>
      <c r="C12" s="713">
        <v>3468.7460000000001</v>
      </c>
      <c r="D12" s="713">
        <v>835.74</v>
      </c>
      <c r="E12" s="709">
        <v>0.18687899999999999</v>
      </c>
      <c r="F12" s="713">
        <v>3624.9279999999999</v>
      </c>
      <c r="G12" s="709">
        <v>0.23865400000000001</v>
      </c>
      <c r="H12" s="713">
        <v>332.11</v>
      </c>
      <c r="I12" s="709">
        <v>0.31252600000000003</v>
      </c>
      <c r="J12" s="865">
        <v>3.6629999999999998</v>
      </c>
      <c r="K12" s="713">
        <v>4604.2470000000003</v>
      </c>
      <c r="L12" s="709">
        <v>1.270162</v>
      </c>
      <c r="M12" s="713">
        <v>279.14299999999997</v>
      </c>
      <c r="N12" s="713">
        <v>-242.24600000000001</v>
      </c>
    </row>
    <row r="13" spans="2:14" ht="17.399999999999999" thickBot="1">
      <c r="B13" s="854" t="s">
        <v>1721</v>
      </c>
      <c r="C13" s="868">
        <v>148901.709</v>
      </c>
      <c r="D13" s="868">
        <v>69474.135999999999</v>
      </c>
      <c r="E13" s="869">
        <v>0.202236</v>
      </c>
      <c r="F13" s="868">
        <v>162951.87</v>
      </c>
      <c r="G13" s="869">
        <v>1.2341E-2</v>
      </c>
      <c r="H13" s="868">
        <v>9521.1919999999991</v>
      </c>
      <c r="I13" s="869">
        <v>0.29055300000000001</v>
      </c>
      <c r="J13" s="870">
        <v>3.8919999999999999</v>
      </c>
      <c r="K13" s="868">
        <v>48700.118999999999</v>
      </c>
      <c r="L13" s="869">
        <v>0.29886200000000002</v>
      </c>
      <c r="M13" s="868">
        <v>655.26199999999994</v>
      </c>
      <c r="N13" s="868">
        <v>-990.80899999999997</v>
      </c>
    </row>
    <row r="14" spans="2:14">
      <c r="B14" s="864" t="s">
        <v>1735</v>
      </c>
      <c r="C14" s="713">
        <v>7692.1289999999999</v>
      </c>
      <c r="D14" s="713">
        <v>943.35599999999999</v>
      </c>
      <c r="E14" s="709">
        <v>0.19490399999999999</v>
      </c>
      <c r="F14" s="713">
        <v>7875.9930000000004</v>
      </c>
      <c r="G14" s="709">
        <v>1</v>
      </c>
      <c r="H14" s="713">
        <v>218.05600000000001</v>
      </c>
      <c r="I14" s="709">
        <v>0.37120799999999998</v>
      </c>
      <c r="J14" s="865">
        <v>3.9569999999999999</v>
      </c>
      <c r="K14" s="713">
        <v>2854.0729999999999</v>
      </c>
      <c r="L14" s="709">
        <v>0.36237599999999998</v>
      </c>
      <c r="M14" s="713">
        <v>2923.6320000000001</v>
      </c>
      <c r="N14" s="713">
        <v>-2665.0509999999999</v>
      </c>
    </row>
    <row r="15" spans="2:14" ht="17.399999999999999" thickBot="1">
      <c r="B15" s="854" t="s">
        <v>1193</v>
      </c>
      <c r="C15" s="868">
        <v>156593.83799999999</v>
      </c>
      <c r="D15" s="868">
        <v>70417.491999999998</v>
      </c>
      <c r="E15" s="869">
        <v>0.20213800000000001</v>
      </c>
      <c r="F15" s="868">
        <v>170827.86300000001</v>
      </c>
      <c r="G15" s="869">
        <v>5.7876999999999998E-2</v>
      </c>
      <c r="H15" s="868">
        <v>9739.2479999999996</v>
      </c>
      <c r="I15" s="869">
        <v>0.294271</v>
      </c>
      <c r="J15" s="870">
        <v>3.895</v>
      </c>
      <c r="K15" s="868">
        <v>51554.192000000003</v>
      </c>
      <c r="L15" s="869">
        <v>0.30179</v>
      </c>
      <c r="M15" s="868">
        <v>3578.8939999999998</v>
      </c>
      <c r="N15" s="868">
        <v>-3655.86</v>
      </c>
    </row>
    <row r="16" spans="2:14" ht="24.9" customHeight="1">
      <c r="B16" s="1356" t="s">
        <v>1734</v>
      </c>
      <c r="C16" s="1356"/>
      <c r="D16" s="1356"/>
      <c r="E16" s="1356"/>
      <c r="F16" s="871" t="s">
        <v>0</v>
      </c>
      <c r="G16" s="871" t="s">
        <v>0</v>
      </c>
      <c r="H16" s="872"/>
      <c r="I16" s="872"/>
      <c r="J16" s="872"/>
      <c r="K16" s="872"/>
      <c r="L16" s="608"/>
      <c r="M16" s="608"/>
      <c r="N16" s="608"/>
    </row>
  </sheetData>
  <mergeCells count="3">
    <mergeCell ref="B4:C4"/>
    <mergeCell ref="B3:H3"/>
    <mergeCell ref="B16:E16"/>
  </mergeCells>
  <pageMargins left="0.7" right="0.7" top="0.75" bottom="0.75" header="0.3" footer="0.3"/>
  <pageSetup orientation="portrait" horizontalDpi="72" verticalDpi="72"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1:D147"/>
  <sheetViews>
    <sheetView showGridLines="0" showRowColHeaders="0" workbookViewId="0"/>
  </sheetViews>
  <sheetFormatPr baseColWidth="10" defaultColWidth="9.109375" defaultRowHeight="0" customHeight="1" zeroHeight="1"/>
  <cols>
    <col min="1" max="1" width="9.109375" style="708" customWidth="1"/>
    <col min="2" max="2" width="37.6640625" style="708" customWidth="1"/>
    <col min="3" max="3" width="12.33203125" style="708" customWidth="1"/>
    <col min="4" max="4" width="15.5546875" style="708" customWidth="1"/>
    <col min="5" max="5" width="9.109375" style="708" customWidth="1"/>
    <col min="6" max="16384" width="9.109375" style="708"/>
  </cols>
  <sheetData>
    <row r="1" spans="2:4" ht="16.8"/>
    <row r="2" spans="2:4" ht="16.8"/>
    <row r="3" spans="2:4" ht="43.5" customHeight="1" thickBot="1">
      <c r="B3" s="1298" t="s">
        <v>1749</v>
      </c>
      <c r="C3" s="1298" t="s">
        <v>0</v>
      </c>
      <c r="D3" s="1298" t="s">
        <v>0</v>
      </c>
    </row>
    <row r="4" spans="2:4" ht="12.75" customHeight="1">
      <c r="B4" s="873" t="s">
        <v>1153</v>
      </c>
      <c r="C4" s="767"/>
      <c r="D4" s="767"/>
    </row>
    <row r="5" spans="2:4" ht="38.25" customHeight="1">
      <c r="B5" s="703"/>
      <c r="C5" s="703" t="s">
        <v>1748</v>
      </c>
      <c r="D5" s="703" t="s">
        <v>1806</v>
      </c>
    </row>
    <row r="6" spans="2:4" ht="12.75" customHeight="1" thickBot="1">
      <c r="B6" s="874" t="s">
        <v>1747</v>
      </c>
      <c r="C6" s="880">
        <v>51554.192000000003</v>
      </c>
      <c r="D6" s="880">
        <v>4124.335</v>
      </c>
    </row>
    <row r="7" spans="2:4" ht="12.75" customHeight="1">
      <c r="B7" s="875" t="s">
        <v>626</v>
      </c>
      <c r="C7" s="881">
        <v>-1374.548</v>
      </c>
      <c r="D7" s="881">
        <v>-109.964</v>
      </c>
    </row>
    <row r="8" spans="2:4" ht="12.75" customHeight="1">
      <c r="B8" s="876" t="s">
        <v>1746</v>
      </c>
      <c r="C8" s="882">
        <v>-3236.1979999999999</v>
      </c>
      <c r="D8" s="882">
        <v>-258.89600000000002</v>
      </c>
    </row>
    <row r="9" spans="2:4" ht="12.75" customHeight="1">
      <c r="B9" s="877" t="s">
        <v>627</v>
      </c>
      <c r="C9" s="883">
        <v>0</v>
      </c>
      <c r="D9" s="883">
        <v>0</v>
      </c>
    </row>
    <row r="10" spans="2:4" ht="12.75" customHeight="1">
      <c r="B10" s="876" t="s">
        <v>1745</v>
      </c>
      <c r="C10" s="882">
        <v>-101.92700000000001</v>
      </c>
      <c r="D10" s="882">
        <v>-8.1539999999999999</v>
      </c>
    </row>
    <row r="11" spans="2:4" ht="12.75" customHeight="1">
      <c r="B11" s="877" t="s">
        <v>628</v>
      </c>
      <c r="C11" s="883">
        <v>-27.957999999999998</v>
      </c>
      <c r="D11" s="883">
        <v>-2.2370000000000001</v>
      </c>
    </row>
    <row r="12" spans="2:4" ht="12.75" customHeight="1">
      <c r="B12" s="876" t="s">
        <v>1744</v>
      </c>
      <c r="C12" s="882">
        <v>0</v>
      </c>
      <c r="D12" s="882">
        <v>0</v>
      </c>
    </row>
    <row r="13" spans="2:4" ht="12.75" customHeight="1">
      <c r="B13" s="877" t="s">
        <v>629</v>
      </c>
      <c r="C13" s="883">
        <v>761.31500000000005</v>
      </c>
      <c r="D13" s="883">
        <v>60.905000000000001</v>
      </c>
    </row>
    <row r="14" spans="2:4" ht="12.75" customHeight="1" thickBot="1">
      <c r="B14" s="874" t="s">
        <v>1743</v>
      </c>
      <c r="C14" s="880">
        <v>47574.875999999997</v>
      </c>
      <c r="D14" s="880">
        <v>3805.99</v>
      </c>
    </row>
    <row r="15" spans="2:4" ht="15" customHeight="1">
      <c r="B15" s="878" t="s">
        <v>630</v>
      </c>
      <c r="C15" s="879"/>
      <c r="D15" s="879"/>
    </row>
    <row r="16" spans="2:4"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row r="120" ht="0" hidden="1" customHeight="1"/>
    <row r="121" ht="0"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sheetData>
  <mergeCells count="1">
    <mergeCell ref="B3:D3"/>
  </mergeCells>
  <pageMargins left="0.7" right="0.7" top="0.75" bottom="0.75" header="0.3" footer="0.3"/>
  <pageSetup orientation="portrait" horizontalDpi="72" verticalDpi="72"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1:J61"/>
  <sheetViews>
    <sheetView showGridLines="0" showRowColHeaders="0" zoomScale="70" zoomScaleNormal="70" workbookViewId="0"/>
  </sheetViews>
  <sheetFormatPr baseColWidth="10" defaultColWidth="9.109375" defaultRowHeight="12.75" customHeight="1"/>
  <cols>
    <col min="1" max="1" width="9.109375" style="708" customWidth="1"/>
    <col min="2" max="2" width="63.33203125" style="708" customWidth="1"/>
    <col min="3" max="10" width="12" style="708" customWidth="1"/>
    <col min="11" max="16384" width="9.109375" style="708"/>
  </cols>
  <sheetData>
    <row r="1" spans="2:10" ht="16.8"/>
    <row r="2" spans="2:10" ht="16.8"/>
    <row r="3" spans="2:10" ht="18.600000000000001" customHeight="1" thickBot="1">
      <c r="B3" s="1298" t="s">
        <v>1753</v>
      </c>
      <c r="C3" s="1298" t="s">
        <v>0</v>
      </c>
      <c r="D3" s="1298" t="s">
        <v>0</v>
      </c>
      <c r="E3" s="1298" t="s">
        <v>0</v>
      </c>
      <c r="F3" s="1298" t="s">
        <v>0</v>
      </c>
      <c r="G3" s="655"/>
      <c r="H3" s="655"/>
      <c r="I3" s="655"/>
      <c r="J3" s="655"/>
    </row>
    <row r="4" spans="2:10" ht="12.75" customHeight="1">
      <c r="B4" s="884"/>
      <c r="C4" s="885"/>
      <c r="D4" s="885"/>
      <c r="E4" s="885"/>
      <c r="F4" s="885"/>
      <c r="G4" s="711"/>
      <c r="H4" s="711"/>
      <c r="I4" s="711"/>
      <c r="J4" s="711"/>
    </row>
    <row r="5" spans="2:10" ht="16.5" customHeight="1">
      <c r="B5" s="886" t="s">
        <v>1520</v>
      </c>
      <c r="C5" s="1325">
        <v>2017</v>
      </c>
      <c r="D5" s="1299" t="s">
        <v>0</v>
      </c>
      <c r="E5" s="1325">
        <v>2018</v>
      </c>
      <c r="F5" s="1299" t="s">
        <v>0</v>
      </c>
      <c r="G5" s="1325">
        <v>2019</v>
      </c>
      <c r="H5" s="1299" t="s">
        <v>0</v>
      </c>
      <c r="I5" s="1325">
        <v>2020</v>
      </c>
      <c r="J5" s="1299" t="s">
        <v>0</v>
      </c>
    </row>
    <row r="6" spans="2:10" ht="25.5" customHeight="1">
      <c r="B6" s="255" t="s">
        <v>1810</v>
      </c>
      <c r="C6" s="769" t="s">
        <v>1811</v>
      </c>
      <c r="D6" s="769" t="s">
        <v>1590</v>
      </c>
      <c r="E6" s="769" t="s">
        <v>1811</v>
      </c>
      <c r="F6" s="769" t="s">
        <v>1590</v>
      </c>
      <c r="G6" s="769" t="s">
        <v>1444</v>
      </c>
      <c r="H6" s="769" t="s">
        <v>1590</v>
      </c>
      <c r="I6" s="769" t="s">
        <v>1444</v>
      </c>
      <c r="J6" s="769" t="s">
        <v>1590</v>
      </c>
    </row>
    <row r="7" spans="2:10" ht="16.8">
      <c r="B7" s="887" t="s">
        <v>517</v>
      </c>
      <c r="C7" s="762">
        <v>-10.536</v>
      </c>
      <c r="D7" s="710">
        <v>1.5200000000000001E-3</v>
      </c>
      <c r="E7" s="762">
        <v>-5.181</v>
      </c>
      <c r="F7" s="710">
        <v>8.2700000000000004E-4</v>
      </c>
      <c r="G7" s="762">
        <v>-0.372</v>
      </c>
      <c r="H7" s="710">
        <v>7.2000000000000002E-5</v>
      </c>
      <c r="I7" s="762">
        <v>-0.59699999999999998</v>
      </c>
      <c r="J7" s="710">
        <v>1.01E-4</v>
      </c>
    </row>
    <row r="8" spans="2:10" ht="16.8">
      <c r="B8" s="888" t="s">
        <v>518</v>
      </c>
      <c r="C8" s="713">
        <v>-3.2320000000000002</v>
      </c>
      <c r="D8" s="709">
        <v>4.66E-4</v>
      </c>
      <c r="E8" s="713">
        <v>-1.2569999999999999</v>
      </c>
      <c r="F8" s="709">
        <v>2.0100000000000001E-4</v>
      </c>
      <c r="G8" s="713">
        <v>-1.198</v>
      </c>
      <c r="H8" s="709">
        <v>2.34E-4</v>
      </c>
      <c r="I8" s="713">
        <v>-2.4609999999999999</v>
      </c>
      <c r="J8" s="709">
        <v>4.1599999999999997E-4</v>
      </c>
    </row>
    <row r="9" spans="2:10" ht="16.8">
      <c r="B9" s="887" t="s">
        <v>842</v>
      </c>
      <c r="C9" s="762">
        <v>-79.373000000000005</v>
      </c>
      <c r="D9" s="710">
        <v>1.145E-2</v>
      </c>
      <c r="E9" s="762">
        <v>-63.284999999999997</v>
      </c>
      <c r="F9" s="710">
        <v>1.0106E-2</v>
      </c>
      <c r="G9" s="762">
        <v>-50.847999999999999</v>
      </c>
      <c r="H9" s="710">
        <v>9.9159999999999995E-3</v>
      </c>
      <c r="I9" s="762">
        <v>-32.99</v>
      </c>
      <c r="J9" s="710">
        <v>5.5750000000000001E-3</v>
      </c>
    </row>
    <row r="10" spans="2:10" ht="16.8">
      <c r="B10" s="888" t="s">
        <v>843</v>
      </c>
      <c r="C10" s="713">
        <v>0</v>
      </c>
      <c r="D10" s="713">
        <v>0</v>
      </c>
      <c r="E10" s="713">
        <v>0</v>
      </c>
      <c r="F10" s="713">
        <v>0</v>
      </c>
      <c r="G10" s="713">
        <v>-6.0000000000000001E-3</v>
      </c>
      <c r="H10" s="713">
        <v>9.9999999999999995E-7</v>
      </c>
      <c r="I10" s="713">
        <v>0</v>
      </c>
      <c r="J10" s="709">
        <v>0</v>
      </c>
    </row>
    <row r="11" spans="2:10" ht="16.8">
      <c r="B11" s="887" t="s">
        <v>844</v>
      </c>
      <c r="C11" s="762">
        <v>0</v>
      </c>
      <c r="D11" s="762">
        <v>0</v>
      </c>
      <c r="E11" s="762">
        <v>0</v>
      </c>
      <c r="F11" s="762">
        <v>0</v>
      </c>
      <c r="G11" s="762">
        <v>0</v>
      </c>
      <c r="H11" s="762">
        <v>0</v>
      </c>
      <c r="I11" s="762">
        <v>0</v>
      </c>
      <c r="J11" s="762">
        <v>0</v>
      </c>
    </row>
    <row r="12" spans="2:10" ht="16.8">
      <c r="B12" s="888" t="s">
        <v>522</v>
      </c>
      <c r="C12" s="713">
        <v>-0.32500000000000001</v>
      </c>
      <c r="D12" s="709">
        <v>4.6999999999999997E-5</v>
      </c>
      <c r="E12" s="713">
        <v>-2.8069999999999999</v>
      </c>
      <c r="F12" s="709">
        <v>4.4799999999999999E-4</v>
      </c>
      <c r="G12" s="713">
        <v>-2.0880000000000001</v>
      </c>
      <c r="H12" s="709">
        <v>4.0700000000000003E-4</v>
      </c>
      <c r="I12" s="713">
        <v>-1.65</v>
      </c>
      <c r="J12" s="709">
        <v>2.7900000000000001E-4</v>
      </c>
    </row>
    <row r="13" spans="2:10" ht="16.8">
      <c r="B13" s="887" t="s">
        <v>523</v>
      </c>
      <c r="C13" s="762">
        <v>-212.15100000000001</v>
      </c>
      <c r="D13" s="710">
        <v>3.0605E-2</v>
      </c>
      <c r="E13" s="762">
        <v>-601.34400000000005</v>
      </c>
      <c r="F13" s="710">
        <v>9.6024999999999999E-2</v>
      </c>
      <c r="G13" s="762">
        <v>-168.67599999999999</v>
      </c>
      <c r="H13" s="710">
        <v>3.2895000000000001E-2</v>
      </c>
      <c r="I13" s="762">
        <v>-410.20400000000001</v>
      </c>
      <c r="J13" s="710">
        <v>6.9325999999999999E-2</v>
      </c>
    </row>
    <row r="14" spans="2:10" ht="16.8">
      <c r="B14" s="888" t="s">
        <v>524</v>
      </c>
      <c r="C14" s="713">
        <v>-136.34</v>
      </c>
      <c r="D14" s="709">
        <v>1.9668999999999999E-2</v>
      </c>
      <c r="E14" s="713">
        <v>-165.93</v>
      </c>
      <c r="F14" s="709">
        <v>2.6495999999999999E-2</v>
      </c>
      <c r="G14" s="713">
        <v>-358.13200000000001</v>
      </c>
      <c r="H14" s="709">
        <v>6.9843000000000002E-2</v>
      </c>
      <c r="I14" s="713">
        <v>-400.25900000000001</v>
      </c>
      <c r="J14" s="709">
        <v>6.7644999999999997E-2</v>
      </c>
    </row>
    <row r="15" spans="2:10" ht="16.8">
      <c r="B15" s="887" t="s">
        <v>525</v>
      </c>
      <c r="C15" s="762">
        <v>-37.923000000000002</v>
      </c>
      <c r="D15" s="710">
        <v>5.4710000000000002E-3</v>
      </c>
      <c r="E15" s="762">
        <v>-46.939</v>
      </c>
      <c r="F15" s="710">
        <v>7.4949999999999999E-3</v>
      </c>
      <c r="G15" s="762">
        <v>-49.51</v>
      </c>
      <c r="H15" s="710">
        <v>9.6550000000000004E-3</v>
      </c>
      <c r="I15" s="762">
        <v>-49.603000000000002</v>
      </c>
      <c r="J15" s="710">
        <v>8.3829999999999998E-3</v>
      </c>
    </row>
    <row r="16" spans="2:10" ht="16.8">
      <c r="B16" s="888" t="s">
        <v>1807</v>
      </c>
      <c r="C16" s="713">
        <v>-1461.9</v>
      </c>
      <c r="D16" s="709">
        <v>0.210895</v>
      </c>
      <c r="E16" s="713">
        <v>-1179.9069999999999</v>
      </c>
      <c r="F16" s="709">
        <v>0.188413</v>
      </c>
      <c r="G16" s="713">
        <v>-824.12199999999996</v>
      </c>
      <c r="H16" s="709">
        <v>0.160719</v>
      </c>
      <c r="I16" s="713">
        <v>-636.95600000000002</v>
      </c>
      <c r="J16" s="709">
        <v>0.10764700000000001</v>
      </c>
    </row>
    <row r="17" spans="2:10" ht="16.8">
      <c r="B17" s="887" t="s">
        <v>527</v>
      </c>
      <c r="C17" s="762">
        <v>0</v>
      </c>
      <c r="D17" s="762">
        <v>0</v>
      </c>
      <c r="E17" s="762">
        <v>0</v>
      </c>
      <c r="F17" s="762">
        <v>0</v>
      </c>
      <c r="G17" s="762">
        <v>-6.3070000000000004</v>
      </c>
      <c r="H17" s="762">
        <v>1.23E-3</v>
      </c>
      <c r="I17" s="762">
        <v>-8.3149999999999995</v>
      </c>
      <c r="J17" s="710">
        <v>1.405E-3</v>
      </c>
    </row>
    <row r="18" spans="2:10" ht="16.8">
      <c r="B18" s="888" t="s">
        <v>528</v>
      </c>
      <c r="C18" s="713">
        <v>0</v>
      </c>
      <c r="D18" s="713">
        <v>0</v>
      </c>
      <c r="E18" s="713">
        <v>0</v>
      </c>
      <c r="F18" s="713">
        <v>0</v>
      </c>
      <c r="G18" s="713">
        <v>0</v>
      </c>
      <c r="H18" s="713">
        <v>0</v>
      </c>
      <c r="I18" s="713">
        <v>0</v>
      </c>
      <c r="J18" s="713">
        <v>0</v>
      </c>
    </row>
    <row r="19" spans="2:10" ht="16.8">
      <c r="B19" s="887" t="s">
        <v>529</v>
      </c>
      <c r="C19" s="762">
        <v>0</v>
      </c>
      <c r="D19" s="762">
        <v>0</v>
      </c>
      <c r="E19" s="762">
        <v>0</v>
      </c>
      <c r="F19" s="762">
        <v>0</v>
      </c>
      <c r="G19" s="762">
        <v>0</v>
      </c>
      <c r="H19" s="762">
        <v>0</v>
      </c>
      <c r="I19" s="762">
        <v>0</v>
      </c>
      <c r="J19" s="762">
        <v>0</v>
      </c>
    </row>
    <row r="20" spans="2:10" ht="16.8">
      <c r="B20" s="888" t="s">
        <v>853</v>
      </c>
      <c r="C20" s="713">
        <v>0</v>
      </c>
      <c r="D20" s="713">
        <v>0</v>
      </c>
      <c r="E20" s="713">
        <v>0</v>
      </c>
      <c r="F20" s="713">
        <v>0</v>
      </c>
      <c r="G20" s="713">
        <v>0</v>
      </c>
      <c r="H20" s="713">
        <v>0</v>
      </c>
      <c r="I20" s="713">
        <v>0</v>
      </c>
      <c r="J20" s="713">
        <v>0</v>
      </c>
    </row>
    <row r="21" spans="2:10" ht="16.8">
      <c r="B21" s="887" t="s">
        <v>531</v>
      </c>
      <c r="C21" s="762">
        <v>0</v>
      </c>
      <c r="D21" s="762">
        <v>0</v>
      </c>
      <c r="E21" s="762">
        <v>0</v>
      </c>
      <c r="F21" s="762">
        <v>0</v>
      </c>
      <c r="G21" s="762">
        <v>0</v>
      </c>
      <c r="H21" s="762">
        <v>0</v>
      </c>
      <c r="I21" s="762">
        <v>0</v>
      </c>
      <c r="J21" s="762">
        <v>0</v>
      </c>
    </row>
    <row r="22" spans="2:10" ht="16.8">
      <c r="B22" s="888" t="s">
        <v>532</v>
      </c>
      <c r="C22" s="713">
        <v>-16.358000000000001</v>
      </c>
      <c r="D22" s="713">
        <v>2.3600000000000001E-3</v>
      </c>
      <c r="E22" s="713">
        <v>-19.268999999999998</v>
      </c>
      <c r="F22" s="709">
        <v>3.0769999999999999E-3</v>
      </c>
      <c r="G22" s="713">
        <v>-10.586</v>
      </c>
      <c r="H22" s="709">
        <v>2.0639999999999999E-3</v>
      </c>
      <c r="I22" s="713">
        <v>-4.883</v>
      </c>
      <c r="J22" s="709">
        <v>8.25E-4</v>
      </c>
    </row>
    <row r="23" spans="2:10" ht="17.399999999999999" thickBot="1">
      <c r="B23" s="889" t="s">
        <v>1752</v>
      </c>
      <c r="C23" s="771">
        <v>-1958.1369999999999</v>
      </c>
      <c r="D23" s="772">
        <v>0.28248299999999998</v>
      </c>
      <c r="E23" s="771">
        <v>-2085.92</v>
      </c>
      <c r="F23" s="772">
        <v>0.33309</v>
      </c>
      <c r="G23" s="771">
        <v>-1471.8440000000001</v>
      </c>
      <c r="H23" s="772">
        <v>0.28703800000000002</v>
      </c>
      <c r="I23" s="771">
        <v>-1547.9179999999999</v>
      </c>
      <c r="J23" s="772">
        <v>0.261602</v>
      </c>
    </row>
    <row r="24" spans="2:10" ht="16.8">
      <c r="B24" s="890" t="s">
        <v>908</v>
      </c>
      <c r="C24" s="891">
        <v>-2408.7060000000001</v>
      </c>
      <c r="D24" s="892">
        <v>0.34748200000000001</v>
      </c>
      <c r="E24" s="891">
        <v>-1491.318</v>
      </c>
      <c r="F24" s="892">
        <v>0.23814099999999999</v>
      </c>
      <c r="G24" s="891">
        <v>-1059.248</v>
      </c>
      <c r="H24" s="892">
        <v>0.20657300000000001</v>
      </c>
      <c r="I24" s="891">
        <v>-1096.0650000000001</v>
      </c>
      <c r="J24" s="892">
        <v>0.18523800000000001</v>
      </c>
    </row>
    <row r="25" spans="2:10" ht="16.8">
      <c r="B25" s="893" t="s">
        <v>1808</v>
      </c>
      <c r="C25" s="762">
        <v>-1626.287</v>
      </c>
      <c r="D25" s="710">
        <v>0.23461000000000001</v>
      </c>
      <c r="E25" s="762">
        <v>-906.529</v>
      </c>
      <c r="F25" s="710">
        <v>0.144759</v>
      </c>
      <c r="G25" s="762">
        <v>-720.51700000000005</v>
      </c>
      <c r="H25" s="710">
        <v>0.140515</v>
      </c>
      <c r="I25" s="762">
        <v>-674.93399999999997</v>
      </c>
      <c r="J25" s="710">
        <v>0.114066</v>
      </c>
    </row>
    <row r="26" spans="2:10" ht="16.8">
      <c r="B26" s="894" t="s">
        <v>599</v>
      </c>
      <c r="C26" s="713">
        <v>-782.41899999999998</v>
      </c>
      <c r="D26" s="709">
        <v>0.112872</v>
      </c>
      <c r="E26" s="713">
        <v>-584.78899999999999</v>
      </c>
      <c r="F26" s="709">
        <v>9.3382000000000007E-2</v>
      </c>
      <c r="G26" s="713">
        <v>-338.73</v>
      </c>
      <c r="H26" s="709">
        <v>6.6059000000000007E-2</v>
      </c>
      <c r="I26" s="713">
        <v>-421.13099999999997</v>
      </c>
      <c r="J26" s="709">
        <v>7.1171999999999999E-2</v>
      </c>
    </row>
    <row r="27" spans="2:10" ht="16.8">
      <c r="B27" s="895" t="s">
        <v>911</v>
      </c>
      <c r="C27" s="896">
        <v>-2565.0430000000001</v>
      </c>
      <c r="D27" s="897">
        <v>0.370035</v>
      </c>
      <c r="E27" s="896">
        <v>-2685.1010000000001</v>
      </c>
      <c r="F27" s="897">
        <v>0.42876999999999998</v>
      </c>
      <c r="G27" s="896">
        <v>-2596.6120000000001</v>
      </c>
      <c r="H27" s="897">
        <v>0.50638899999999998</v>
      </c>
      <c r="I27" s="896">
        <v>-3273.0819999999999</v>
      </c>
      <c r="J27" s="897">
        <v>0.55315999999999999</v>
      </c>
    </row>
    <row r="28" spans="2:10" ht="16.8">
      <c r="B28" s="894" t="s">
        <v>601</v>
      </c>
      <c r="C28" s="713">
        <v>-1632.319</v>
      </c>
      <c r="D28" s="709">
        <v>0.23547999999999999</v>
      </c>
      <c r="E28" s="713">
        <v>-1685.912</v>
      </c>
      <c r="F28" s="709">
        <v>0.26921400000000001</v>
      </c>
      <c r="G28" s="713">
        <v>-1451.992</v>
      </c>
      <c r="H28" s="709">
        <v>0.28316599999999997</v>
      </c>
      <c r="I28" s="713">
        <v>-1877.2460000000001</v>
      </c>
      <c r="J28" s="709">
        <v>0.31725999999999999</v>
      </c>
    </row>
    <row r="29" spans="2:10" ht="16.8">
      <c r="B29" s="898" t="s">
        <v>602</v>
      </c>
      <c r="C29" s="762">
        <v>-295.17399999999998</v>
      </c>
      <c r="D29" s="710">
        <v>4.2582000000000002E-2</v>
      </c>
      <c r="E29" s="762">
        <v>-266.95100000000002</v>
      </c>
      <c r="F29" s="710">
        <v>4.2627999999999999E-2</v>
      </c>
      <c r="G29" s="762">
        <v>-231.76499999999999</v>
      </c>
      <c r="H29" s="710">
        <v>4.5199000000000003E-2</v>
      </c>
      <c r="I29" s="762">
        <v>-314.11</v>
      </c>
      <c r="J29" s="710">
        <v>5.3085E-2</v>
      </c>
    </row>
    <row r="30" spans="2:10" ht="16.8">
      <c r="B30" s="894" t="s">
        <v>603</v>
      </c>
      <c r="C30" s="713">
        <v>-74.018000000000001</v>
      </c>
      <c r="D30" s="709">
        <v>1.0678E-2</v>
      </c>
      <c r="E30" s="713">
        <v>-116.92400000000001</v>
      </c>
      <c r="F30" s="709">
        <v>1.8671E-2</v>
      </c>
      <c r="G30" s="713">
        <v>-158.93100000000001</v>
      </c>
      <c r="H30" s="709">
        <v>3.0994000000000001E-2</v>
      </c>
      <c r="I30" s="713">
        <v>-160.071</v>
      </c>
      <c r="J30" s="709">
        <v>2.7052E-2</v>
      </c>
    </row>
    <row r="31" spans="2:10" ht="16.8">
      <c r="B31" s="898" t="s">
        <v>604</v>
      </c>
      <c r="C31" s="762">
        <v>-244.50399999999999</v>
      </c>
      <c r="D31" s="710">
        <v>3.5271999999999998E-2</v>
      </c>
      <c r="E31" s="762">
        <v>-259.61599999999999</v>
      </c>
      <c r="F31" s="710">
        <v>4.1457000000000001E-2</v>
      </c>
      <c r="G31" s="762">
        <v>-392.036</v>
      </c>
      <c r="H31" s="710">
        <v>7.6454999999999995E-2</v>
      </c>
      <c r="I31" s="762">
        <v>-523.428</v>
      </c>
      <c r="J31" s="710">
        <v>8.8460999999999998E-2</v>
      </c>
    </row>
    <row r="32" spans="2:10" ht="16.8">
      <c r="B32" s="894" t="s">
        <v>605</v>
      </c>
      <c r="C32" s="713">
        <v>-319.029</v>
      </c>
      <c r="D32" s="709">
        <v>4.6023000000000001E-2</v>
      </c>
      <c r="E32" s="713">
        <v>-355.697</v>
      </c>
      <c r="F32" s="709">
        <v>5.6799000000000002E-2</v>
      </c>
      <c r="G32" s="713">
        <v>-361.88799999999998</v>
      </c>
      <c r="H32" s="709">
        <v>7.0574999999999999E-2</v>
      </c>
      <c r="I32" s="713">
        <v>-398.22699999999998</v>
      </c>
      <c r="J32" s="709">
        <v>6.7301E-2</v>
      </c>
    </row>
    <row r="33" spans="2:10" ht="17.399999999999999" thickBot="1">
      <c r="B33" s="899" t="s">
        <v>1751</v>
      </c>
      <c r="C33" s="771">
        <v>-4973.75</v>
      </c>
      <c r="D33" s="772">
        <v>0.71751699999999996</v>
      </c>
      <c r="E33" s="771">
        <v>-4176.4189999999999</v>
      </c>
      <c r="F33" s="772">
        <v>0.66691</v>
      </c>
      <c r="G33" s="771">
        <v>-3655.86</v>
      </c>
      <c r="H33" s="772">
        <v>0.71296199999999998</v>
      </c>
      <c r="I33" s="771">
        <v>-4369.1469999999999</v>
      </c>
      <c r="J33" s="772">
        <v>0.738398</v>
      </c>
    </row>
    <row r="34" spans="2:10" ht="17.399999999999999" thickBot="1">
      <c r="B34" s="889" t="s">
        <v>1809</v>
      </c>
      <c r="C34" s="771">
        <v>-6931.8869999999997</v>
      </c>
      <c r="D34" s="772">
        <v>1</v>
      </c>
      <c r="E34" s="771">
        <v>-6262.3389999999999</v>
      </c>
      <c r="F34" s="772">
        <v>1</v>
      </c>
      <c r="G34" s="771">
        <v>-5127.7039999999997</v>
      </c>
      <c r="H34" s="772">
        <v>1</v>
      </c>
      <c r="I34" s="771">
        <v>-5917.0659999999998</v>
      </c>
      <c r="J34" s="772">
        <v>1</v>
      </c>
    </row>
    <row r="35" spans="2:10" ht="16.8">
      <c r="B35" s="901" t="s">
        <v>1750</v>
      </c>
      <c r="C35" s="767"/>
      <c r="D35" s="711"/>
      <c r="E35" s="711"/>
      <c r="F35" s="711"/>
      <c r="G35" s="711"/>
      <c r="H35" s="711"/>
      <c r="I35" s="711"/>
      <c r="J35" s="711"/>
    </row>
    <row r="36" spans="2:10" ht="16.8"/>
    <row r="37" spans="2:10" ht="16.8"/>
    <row r="38" spans="2:10" ht="16.8"/>
    <row r="39" spans="2:10" ht="16.8"/>
    <row r="40" spans="2:10" ht="16.8"/>
    <row r="41" spans="2:10" ht="16.8"/>
    <row r="42" spans="2:10" ht="16.8"/>
    <row r="43" spans="2:10" ht="16.8"/>
    <row r="44" spans="2:10" ht="16.8"/>
    <row r="45" spans="2:10" ht="16.8"/>
    <row r="46" spans="2:10" ht="16.8"/>
    <row r="47" spans="2:10" ht="16.8"/>
    <row r="48" spans="2:10" ht="16.8"/>
    <row r="49" ht="16.8"/>
    <row r="50" ht="16.8"/>
    <row r="51" ht="16.8"/>
    <row r="52" ht="16.8"/>
    <row r="53" ht="16.8"/>
    <row r="54" ht="16.8"/>
    <row r="55" ht="16.8"/>
    <row r="56" ht="16.8"/>
    <row r="57" ht="16.8"/>
    <row r="58" ht="16.8"/>
    <row r="59" ht="16.8"/>
    <row r="60" ht="16.8"/>
    <row r="61" ht="16.8"/>
  </sheetData>
  <mergeCells count="5">
    <mergeCell ref="C5:D5"/>
    <mergeCell ref="E5:F5"/>
    <mergeCell ref="B3:F3"/>
    <mergeCell ref="G5:H5"/>
    <mergeCell ref="I5:J5"/>
  </mergeCells>
  <pageMargins left="0.7" right="0.7" top="0.75" bottom="0.75" header="0.3" footer="0.3"/>
  <pageSetup orientation="portrait" horizontalDpi="72" verticalDpi="72"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B1:D72"/>
  <sheetViews>
    <sheetView showGridLines="0" showRowColHeaders="0" workbookViewId="0"/>
  </sheetViews>
  <sheetFormatPr baseColWidth="10" defaultColWidth="9.109375" defaultRowHeight="12.75" customHeight="1"/>
  <cols>
    <col min="1" max="1" width="9.109375" style="708" customWidth="1"/>
    <col min="2" max="2" width="49.5546875" style="708" customWidth="1"/>
    <col min="3" max="4" width="18.88671875" style="708" customWidth="1"/>
    <col min="5" max="5" width="9.44140625" style="708" customWidth="1"/>
    <col min="6" max="16384" width="9.109375" style="708"/>
  </cols>
  <sheetData>
    <row r="1" spans="2:4" ht="16.8"/>
    <row r="2" spans="2:4" ht="17.25" customHeight="1" thickBot="1">
      <c r="B2" s="1298" t="s">
        <v>1756</v>
      </c>
      <c r="C2" s="1298"/>
      <c r="D2" s="1298"/>
    </row>
    <row r="3" spans="2:4" ht="16.8">
      <c r="B3" s="902" t="s">
        <v>1520</v>
      </c>
      <c r="C3" s="903"/>
      <c r="D3" s="904"/>
    </row>
    <row r="4" spans="2:4" ht="41.25" customHeight="1">
      <c r="B4" s="703"/>
      <c r="C4" s="703" t="s">
        <v>1755</v>
      </c>
      <c r="D4" s="703" t="s">
        <v>1754</v>
      </c>
    </row>
    <row r="5" spans="2:4" ht="16.8">
      <c r="B5" s="905" t="s">
        <v>517</v>
      </c>
      <c r="C5" s="713">
        <v>91835.448000000004</v>
      </c>
      <c r="D5" s="713">
        <v>69531.709000000003</v>
      </c>
    </row>
    <row r="6" spans="2:4" ht="16.8">
      <c r="B6" s="909" t="s">
        <v>1682</v>
      </c>
      <c r="C6" s="762">
        <v>21022.681</v>
      </c>
      <c r="D6" s="762">
        <v>17231.671999999999</v>
      </c>
    </row>
    <row r="7" spans="2:4" ht="16.8">
      <c r="B7" s="905" t="s">
        <v>842</v>
      </c>
      <c r="C7" s="713">
        <v>5334.8209999999999</v>
      </c>
      <c r="D7" s="713">
        <v>5261.1980000000003</v>
      </c>
    </row>
    <row r="8" spans="2:4" ht="16.8">
      <c r="B8" s="906" t="s">
        <v>843</v>
      </c>
      <c r="C8" s="762">
        <v>52.451000000000001</v>
      </c>
      <c r="D8" s="762">
        <v>53.887</v>
      </c>
    </row>
    <row r="9" spans="2:4" ht="16.8">
      <c r="B9" s="905" t="s">
        <v>844</v>
      </c>
      <c r="C9" s="713">
        <v>0</v>
      </c>
      <c r="D9" s="713">
        <v>0</v>
      </c>
    </row>
    <row r="10" spans="2:4" ht="16.8">
      <c r="B10" s="906" t="s">
        <v>522</v>
      </c>
      <c r="C10" s="762">
        <v>4751.9769999999999</v>
      </c>
      <c r="D10" s="762">
        <v>4378.2929999999997</v>
      </c>
    </row>
    <row r="11" spans="2:4" ht="16.8">
      <c r="B11" s="905" t="s">
        <v>523</v>
      </c>
      <c r="C11" s="713">
        <v>37671.076000000001</v>
      </c>
      <c r="D11" s="713">
        <v>35093.154000000002</v>
      </c>
    </row>
    <row r="12" spans="2:4" ht="16.8">
      <c r="B12" s="906" t="s">
        <v>524</v>
      </c>
      <c r="C12" s="762">
        <v>16485.705000000002</v>
      </c>
      <c r="D12" s="762">
        <v>16062.983</v>
      </c>
    </row>
    <row r="13" spans="2:4" ht="16.8">
      <c r="B13" s="905" t="s">
        <v>525</v>
      </c>
      <c r="C13" s="713">
        <v>17375.348999999998</v>
      </c>
      <c r="D13" s="713">
        <v>16633.420999999998</v>
      </c>
    </row>
    <row r="14" spans="2:4" ht="16.8">
      <c r="B14" s="906" t="s">
        <v>1699</v>
      </c>
      <c r="C14" s="762">
        <v>1045.9870000000001</v>
      </c>
      <c r="D14" s="762">
        <v>1058.989</v>
      </c>
    </row>
    <row r="15" spans="2:4" ht="16.8">
      <c r="B15" s="905" t="s">
        <v>527</v>
      </c>
      <c r="C15" s="713">
        <v>385.42599999999999</v>
      </c>
      <c r="D15" s="713">
        <v>404.90800000000002</v>
      </c>
    </row>
    <row r="16" spans="2:4" ht="16.8">
      <c r="B16" s="906" t="s">
        <v>528</v>
      </c>
      <c r="C16" s="762">
        <v>7.15</v>
      </c>
      <c r="D16" s="762">
        <v>7.2619999999999996</v>
      </c>
    </row>
    <row r="17" spans="2:4" ht="16.8">
      <c r="B17" s="905" t="s">
        <v>529</v>
      </c>
      <c r="C17" s="713">
        <v>0</v>
      </c>
      <c r="D17" s="713">
        <v>0</v>
      </c>
    </row>
    <row r="18" spans="2:4" ht="16.8">
      <c r="B18" s="906" t="s">
        <v>853</v>
      </c>
      <c r="C18" s="762">
        <v>0</v>
      </c>
      <c r="D18" s="762">
        <v>0</v>
      </c>
    </row>
    <row r="19" spans="2:4" ht="16.8">
      <c r="B19" s="905" t="s">
        <v>531</v>
      </c>
      <c r="C19" s="713">
        <v>0</v>
      </c>
      <c r="D19" s="713">
        <v>0</v>
      </c>
    </row>
    <row r="20" spans="2:4" ht="16.8">
      <c r="B20" s="906" t="s">
        <v>532</v>
      </c>
      <c r="C20" s="762">
        <v>13961.27</v>
      </c>
      <c r="D20" s="762">
        <v>14265.344999999999</v>
      </c>
    </row>
    <row r="21" spans="2:4" ht="17.399999999999999" thickBot="1">
      <c r="B21" s="889" t="s">
        <v>1752</v>
      </c>
      <c r="C21" s="771">
        <v>209929.342</v>
      </c>
      <c r="D21" s="771">
        <v>179982.821</v>
      </c>
    </row>
    <row r="22" spans="2:4" ht="16.8">
      <c r="B22" s="907" t="s">
        <v>908</v>
      </c>
      <c r="C22" s="896">
        <v>78357.509999999995</v>
      </c>
      <c r="D22" s="896">
        <v>73593.59</v>
      </c>
    </row>
    <row r="23" spans="2:4" ht="16.8">
      <c r="B23" s="730" t="s">
        <v>1808</v>
      </c>
      <c r="C23" s="713">
        <v>62715.421000000002</v>
      </c>
      <c r="D23" s="713">
        <v>59168.841999999997</v>
      </c>
    </row>
    <row r="24" spans="2:4" ht="16.8">
      <c r="B24" s="732" t="s">
        <v>1622</v>
      </c>
      <c r="C24" s="762">
        <v>15642.089</v>
      </c>
      <c r="D24" s="762">
        <v>14424.749</v>
      </c>
    </row>
    <row r="25" spans="2:4" ht="16.8">
      <c r="B25" s="908" t="s">
        <v>1714</v>
      </c>
      <c r="C25" s="891">
        <v>154603.05600000001</v>
      </c>
      <c r="D25" s="891">
        <v>154564.42800000001</v>
      </c>
    </row>
    <row r="26" spans="2:4" ht="16.8">
      <c r="B26" s="732" t="s">
        <v>601</v>
      </c>
      <c r="C26" s="762">
        <v>105595.864</v>
      </c>
      <c r="D26" s="762">
        <v>107929.90300000001</v>
      </c>
    </row>
    <row r="27" spans="2:4" ht="16.8">
      <c r="B27" s="730" t="s">
        <v>602</v>
      </c>
      <c r="C27" s="713">
        <v>10266.974</v>
      </c>
      <c r="D27" s="713">
        <v>10930.826999999999</v>
      </c>
    </row>
    <row r="28" spans="2:4" ht="16.8">
      <c r="B28" s="732" t="s">
        <v>603</v>
      </c>
      <c r="C28" s="762">
        <v>14199.419</v>
      </c>
      <c r="D28" s="762">
        <v>13870.457</v>
      </c>
    </row>
    <row r="29" spans="2:4" ht="16.8">
      <c r="B29" s="730" t="s">
        <v>604</v>
      </c>
      <c r="C29" s="713">
        <v>17072.53</v>
      </c>
      <c r="D29" s="713">
        <v>14308.834000000001</v>
      </c>
    </row>
    <row r="30" spans="2:4" ht="16.8">
      <c r="B30" s="732" t="s">
        <v>605</v>
      </c>
      <c r="C30" s="762">
        <v>7468.2690000000002</v>
      </c>
      <c r="D30" s="762">
        <v>7524.4059999999999</v>
      </c>
    </row>
    <row r="31" spans="2:4" ht="17.399999999999999" thickBot="1">
      <c r="B31" s="899" t="s">
        <v>1751</v>
      </c>
      <c r="C31" s="771">
        <v>232960.56599999999</v>
      </c>
      <c r="D31" s="771">
        <v>228158.01800000001</v>
      </c>
    </row>
    <row r="32" spans="2:4" ht="17.399999999999999" thickBot="1">
      <c r="B32" s="899" t="s">
        <v>1812</v>
      </c>
      <c r="C32" s="771">
        <v>442889.908</v>
      </c>
      <c r="D32" s="771">
        <v>408140.83899999998</v>
      </c>
    </row>
    <row r="33" spans="2:4" ht="14.4" customHeight="1">
      <c r="B33" s="1357" t="s">
        <v>1750</v>
      </c>
      <c r="C33" s="1357" t="s">
        <v>0</v>
      </c>
      <c r="D33" s="1357" t="s">
        <v>0</v>
      </c>
    </row>
    <row r="34" spans="2:4" ht="16.8"/>
    <row r="35" spans="2:4" ht="16.8"/>
    <row r="36" spans="2:4" ht="16.8"/>
    <row r="37" spans="2:4" ht="16.8"/>
    <row r="38" spans="2:4" ht="16.8"/>
    <row r="39" spans="2:4" ht="16.8"/>
    <row r="40" spans="2:4" ht="16.8"/>
    <row r="41" spans="2:4" ht="16.8"/>
    <row r="42" spans="2:4" ht="16.8"/>
    <row r="43" spans="2:4" ht="16.8"/>
    <row r="44" spans="2:4" ht="16.8"/>
    <row r="45" spans="2:4" ht="16.8"/>
    <row r="46" spans="2:4" ht="16.8"/>
    <row r="47" spans="2:4" ht="16.8"/>
    <row r="48" spans="2:4"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sheetData>
  <mergeCells count="2">
    <mergeCell ref="B2:D2"/>
    <mergeCell ref="B33:D33"/>
  </mergeCells>
  <pageMargins left="0.7" right="0.7" top="0.75" bottom="0.75" header="0.3" footer="0.3"/>
  <pageSetup orientation="portrait" horizontalDpi="72" verticalDpi="72"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G75"/>
  <sheetViews>
    <sheetView showGridLines="0" showRowColHeaders="0" zoomScale="70" zoomScaleNormal="70" workbookViewId="0"/>
  </sheetViews>
  <sheetFormatPr baseColWidth="10" defaultColWidth="9.109375" defaultRowHeight="12.75" customHeight="1"/>
  <cols>
    <col min="1" max="1" width="6.109375" style="708" customWidth="1"/>
    <col min="2" max="2" width="62" style="708" customWidth="1"/>
    <col min="3" max="7" width="10.77734375" style="708" customWidth="1"/>
    <col min="8" max="16384" width="9.109375" style="708"/>
  </cols>
  <sheetData>
    <row r="1" spans="1:7" ht="15.75" customHeight="1"/>
    <row r="2" spans="1:7" ht="19.8" thickBot="1">
      <c r="A2" s="910"/>
      <c r="B2" s="35" t="s">
        <v>1759</v>
      </c>
      <c r="C2" s="655"/>
      <c r="D2" s="655"/>
      <c r="E2" s="655"/>
      <c r="F2" s="655"/>
      <c r="G2" s="655"/>
    </row>
    <row r="3" spans="1:7" ht="16.8">
      <c r="A3" s="910"/>
      <c r="B3" s="911" t="s">
        <v>1153</v>
      </c>
      <c r="C3" s="912"/>
      <c r="D3" s="912"/>
      <c r="E3" s="912"/>
      <c r="F3" s="912"/>
      <c r="G3" s="912"/>
    </row>
    <row r="4" spans="1:7" ht="21.75" customHeight="1">
      <c r="A4" s="910"/>
      <c r="B4" s="913"/>
      <c r="C4" s="1299" t="s">
        <v>1813</v>
      </c>
      <c r="D4" s="1299" t="s">
        <v>0</v>
      </c>
      <c r="E4" s="1299" t="s">
        <v>0</v>
      </c>
      <c r="F4" s="1299" t="s">
        <v>0</v>
      </c>
      <c r="G4" s="1299" t="s">
        <v>0</v>
      </c>
    </row>
    <row r="5" spans="1:7" ht="24.75" customHeight="1">
      <c r="A5" s="910"/>
      <c r="B5" s="914"/>
      <c r="C5" s="769" t="s">
        <v>1758</v>
      </c>
      <c r="D5" s="769" t="s">
        <v>1814</v>
      </c>
      <c r="E5" s="769" t="s">
        <v>1815</v>
      </c>
      <c r="F5" s="769" t="s">
        <v>1757</v>
      </c>
      <c r="G5" s="769" t="s">
        <v>490</v>
      </c>
    </row>
    <row r="6" spans="1:7" ht="16.8">
      <c r="A6" s="910"/>
      <c r="B6" s="905" t="s">
        <v>517</v>
      </c>
      <c r="C6" s="713">
        <v>82049.792000000001</v>
      </c>
      <c r="D6" s="713">
        <v>6617.4920000000002</v>
      </c>
      <c r="E6" s="713">
        <v>3026.6320000000001</v>
      </c>
      <c r="F6" s="713">
        <v>141.53200000000001</v>
      </c>
      <c r="G6" s="713">
        <v>91835.448000000004</v>
      </c>
    </row>
    <row r="7" spans="1:7" ht="16.8">
      <c r="A7" s="910"/>
      <c r="B7" s="906" t="s">
        <v>518</v>
      </c>
      <c r="C7" s="762">
        <v>19331.224999999999</v>
      </c>
      <c r="D7" s="762">
        <v>1328.896</v>
      </c>
      <c r="E7" s="762">
        <v>1.976</v>
      </c>
      <c r="F7" s="762">
        <v>360.584</v>
      </c>
      <c r="G7" s="762">
        <v>21022.681</v>
      </c>
    </row>
    <row r="8" spans="1:7" ht="16.8">
      <c r="A8" s="910"/>
      <c r="B8" s="905" t="s">
        <v>842</v>
      </c>
      <c r="C8" s="713">
        <v>3653.366</v>
      </c>
      <c r="D8" s="713">
        <v>447.476</v>
      </c>
      <c r="E8" s="713">
        <v>915.255</v>
      </c>
      <c r="F8" s="713">
        <v>318.72399999999999</v>
      </c>
      <c r="G8" s="713">
        <v>5334.8209999999999</v>
      </c>
    </row>
    <row r="9" spans="1:7" ht="16.8">
      <c r="A9" s="910"/>
      <c r="B9" s="906" t="s">
        <v>843</v>
      </c>
      <c r="C9" s="762">
        <v>0</v>
      </c>
      <c r="D9" s="762">
        <v>0</v>
      </c>
      <c r="E9" s="762">
        <v>52.451000000000001</v>
      </c>
      <c r="F9" s="762">
        <v>0</v>
      </c>
      <c r="G9" s="762">
        <v>52.451000000000001</v>
      </c>
    </row>
    <row r="10" spans="1:7" ht="16.8">
      <c r="A10" s="910"/>
      <c r="B10" s="905" t="s">
        <v>844</v>
      </c>
      <c r="C10" s="713">
        <v>0</v>
      </c>
      <c r="D10" s="713">
        <v>0</v>
      </c>
      <c r="E10" s="713">
        <v>0</v>
      </c>
      <c r="F10" s="713">
        <v>0</v>
      </c>
      <c r="G10" s="713">
        <v>0</v>
      </c>
    </row>
    <row r="11" spans="1:7" ht="16.8">
      <c r="A11" s="910"/>
      <c r="B11" s="906" t="s">
        <v>522</v>
      </c>
      <c r="C11" s="762">
        <v>931.03099999999995</v>
      </c>
      <c r="D11" s="762">
        <v>418.964</v>
      </c>
      <c r="E11" s="762">
        <v>1322.0820000000001</v>
      </c>
      <c r="F11" s="762">
        <v>2079.9</v>
      </c>
      <c r="G11" s="762">
        <v>4751.9769999999999</v>
      </c>
    </row>
    <row r="12" spans="1:7" ht="16.8">
      <c r="A12" s="910"/>
      <c r="B12" s="905" t="s">
        <v>523</v>
      </c>
      <c r="C12" s="713">
        <v>14978.174999999999</v>
      </c>
      <c r="D12" s="713">
        <v>9988.85</v>
      </c>
      <c r="E12" s="713">
        <v>5547.4780000000001</v>
      </c>
      <c r="F12" s="713">
        <v>7156.5730000000003</v>
      </c>
      <c r="G12" s="713">
        <v>37671.076000000001</v>
      </c>
    </row>
    <row r="13" spans="1:7" ht="16.8">
      <c r="A13" s="910"/>
      <c r="B13" s="906" t="s">
        <v>524</v>
      </c>
      <c r="C13" s="762">
        <v>10960.752</v>
      </c>
      <c r="D13" s="762">
        <v>5280.4409999999998</v>
      </c>
      <c r="E13" s="762">
        <v>118.479</v>
      </c>
      <c r="F13" s="762">
        <v>126.032</v>
      </c>
      <c r="G13" s="762">
        <v>16485.705000000002</v>
      </c>
    </row>
    <row r="14" spans="1:7" ht="16.8">
      <c r="A14" s="910"/>
      <c r="B14" s="905" t="s">
        <v>525</v>
      </c>
      <c r="C14" s="713">
        <v>4650.3249999999998</v>
      </c>
      <c r="D14" s="713">
        <v>12617.380999999999</v>
      </c>
      <c r="E14" s="713">
        <v>86.221000000000004</v>
      </c>
      <c r="F14" s="713">
        <v>21.422999999999998</v>
      </c>
      <c r="G14" s="713">
        <v>17375.348999999998</v>
      </c>
    </row>
    <row r="15" spans="1:7" ht="16.8">
      <c r="A15" s="910"/>
      <c r="B15" s="906" t="s">
        <v>1699</v>
      </c>
      <c r="C15" s="762">
        <v>507.68200000000002</v>
      </c>
      <c r="D15" s="762">
        <v>412.56799999999998</v>
      </c>
      <c r="E15" s="762">
        <v>89.183999999999997</v>
      </c>
      <c r="F15" s="762">
        <v>36.552999999999997</v>
      </c>
      <c r="G15" s="762">
        <v>1045.9870000000001</v>
      </c>
    </row>
    <row r="16" spans="1:7" ht="16.8">
      <c r="A16" s="910"/>
      <c r="B16" s="905" t="s">
        <v>527</v>
      </c>
      <c r="C16" s="713">
        <v>198.80199999999999</v>
      </c>
      <c r="D16" s="713">
        <v>186.524</v>
      </c>
      <c r="E16" s="713">
        <v>0.1</v>
      </c>
      <c r="F16" s="713">
        <v>0</v>
      </c>
      <c r="G16" s="713">
        <v>385.42599999999999</v>
      </c>
    </row>
    <row r="17" spans="1:7" ht="16.8">
      <c r="A17" s="910"/>
      <c r="B17" s="906" t="s">
        <v>528</v>
      </c>
      <c r="C17" s="762">
        <v>7.15</v>
      </c>
      <c r="D17" s="762">
        <v>0</v>
      </c>
      <c r="E17" s="762">
        <v>0</v>
      </c>
      <c r="F17" s="762">
        <v>0</v>
      </c>
      <c r="G17" s="762">
        <v>7.15</v>
      </c>
    </row>
    <row r="18" spans="1:7" ht="16.8">
      <c r="A18" s="910"/>
      <c r="B18" s="905" t="s">
        <v>529</v>
      </c>
      <c r="C18" s="713">
        <v>0</v>
      </c>
      <c r="D18" s="713">
        <v>0</v>
      </c>
      <c r="E18" s="713">
        <v>0</v>
      </c>
      <c r="F18" s="713">
        <v>0</v>
      </c>
      <c r="G18" s="713">
        <v>0</v>
      </c>
    </row>
    <row r="19" spans="1:7" ht="16.8">
      <c r="A19" s="910"/>
      <c r="B19" s="906" t="s">
        <v>853</v>
      </c>
      <c r="C19" s="762">
        <v>0</v>
      </c>
      <c r="D19" s="762">
        <v>0</v>
      </c>
      <c r="E19" s="762">
        <v>0</v>
      </c>
      <c r="F19" s="762">
        <v>0</v>
      </c>
      <c r="G19" s="762">
        <v>0</v>
      </c>
    </row>
    <row r="20" spans="1:7" ht="16.8">
      <c r="A20" s="910"/>
      <c r="B20" s="905" t="s">
        <v>531</v>
      </c>
      <c r="C20" s="713">
        <v>0</v>
      </c>
      <c r="D20" s="713">
        <v>0</v>
      </c>
      <c r="E20" s="713">
        <v>0</v>
      </c>
      <c r="F20" s="713">
        <v>0</v>
      </c>
      <c r="G20" s="713">
        <v>0</v>
      </c>
    </row>
    <row r="21" spans="1:7" ht="16.8">
      <c r="A21" s="910"/>
      <c r="B21" s="906" t="s">
        <v>532</v>
      </c>
      <c r="C21" s="762">
        <v>13352.832</v>
      </c>
      <c r="D21" s="762">
        <v>608.23599999999999</v>
      </c>
      <c r="E21" s="762">
        <v>1.4E-2</v>
      </c>
      <c r="F21" s="762">
        <v>0.188</v>
      </c>
      <c r="G21" s="762">
        <v>13961.27</v>
      </c>
    </row>
    <row r="22" spans="1:7" ht="17.399999999999999" thickBot="1">
      <c r="A22" s="910"/>
      <c r="B22" s="889" t="s">
        <v>1752</v>
      </c>
      <c r="C22" s="771">
        <v>150621.13</v>
      </c>
      <c r="D22" s="771">
        <v>37906.828999999998</v>
      </c>
      <c r="E22" s="771">
        <v>11159.873</v>
      </c>
      <c r="F22" s="771">
        <v>10241.51</v>
      </c>
      <c r="G22" s="771">
        <v>209929.342</v>
      </c>
    </row>
    <row r="23" spans="1:7" ht="16.8">
      <c r="A23" s="910"/>
      <c r="B23" s="907" t="s">
        <v>908</v>
      </c>
      <c r="C23" s="896">
        <v>65538.366999999998</v>
      </c>
      <c r="D23" s="896">
        <v>901.91899999999998</v>
      </c>
      <c r="E23" s="896">
        <v>9832.4590000000007</v>
      </c>
      <c r="F23" s="896">
        <v>2084.7649999999999</v>
      </c>
      <c r="G23" s="896">
        <v>78357.509999999995</v>
      </c>
    </row>
    <row r="24" spans="1:7" ht="16.8">
      <c r="A24" s="910"/>
      <c r="B24" s="730" t="s">
        <v>1808</v>
      </c>
      <c r="C24" s="713">
        <v>49896.277999999998</v>
      </c>
      <c r="D24" s="713">
        <v>901.91899999999998</v>
      </c>
      <c r="E24" s="713">
        <v>9832.4590000000007</v>
      </c>
      <c r="F24" s="713">
        <v>2084.7649999999999</v>
      </c>
      <c r="G24" s="713">
        <v>62715.421000000002</v>
      </c>
    </row>
    <row r="25" spans="1:7" ht="16.8">
      <c r="A25" s="910"/>
      <c r="B25" s="732" t="s">
        <v>599</v>
      </c>
      <c r="C25" s="762">
        <v>15642.089</v>
      </c>
      <c r="D25" s="762">
        <v>0</v>
      </c>
      <c r="E25" s="762">
        <v>0</v>
      </c>
      <c r="F25" s="762">
        <v>0</v>
      </c>
      <c r="G25" s="762">
        <v>15642.089</v>
      </c>
    </row>
    <row r="26" spans="1:7" ht="16.8">
      <c r="A26" s="910"/>
      <c r="B26" s="908" t="s">
        <v>911</v>
      </c>
      <c r="C26" s="891">
        <v>153111.03700000001</v>
      </c>
      <c r="D26" s="891">
        <v>10.83</v>
      </c>
      <c r="E26" s="891">
        <v>951.08500000000004</v>
      </c>
      <c r="F26" s="891">
        <v>530.10500000000002</v>
      </c>
      <c r="G26" s="891">
        <v>154603.05600000001</v>
      </c>
    </row>
    <row r="27" spans="1:7" ht="16.8">
      <c r="A27" s="910"/>
      <c r="B27" s="732" t="s">
        <v>601</v>
      </c>
      <c r="C27" s="762">
        <v>104255.88</v>
      </c>
      <c r="D27" s="762">
        <v>7.5430000000000001</v>
      </c>
      <c r="E27" s="762">
        <v>872.46100000000001</v>
      </c>
      <c r="F27" s="762">
        <v>459.98</v>
      </c>
      <c r="G27" s="762">
        <v>105595.864</v>
      </c>
    </row>
    <row r="28" spans="1:7" ht="16.8">
      <c r="A28" s="910"/>
      <c r="B28" s="730" t="s">
        <v>602</v>
      </c>
      <c r="C28" s="713">
        <v>10237.791999999999</v>
      </c>
      <c r="D28" s="713">
        <v>0.38500000000000001</v>
      </c>
      <c r="E28" s="713">
        <v>14.388999999999999</v>
      </c>
      <c r="F28" s="713">
        <v>14.407999999999999</v>
      </c>
      <c r="G28" s="713">
        <v>10266.974</v>
      </c>
    </row>
    <row r="29" spans="1:7" ht="16.8">
      <c r="A29" s="910"/>
      <c r="B29" s="732" t="s">
        <v>603</v>
      </c>
      <c r="C29" s="762">
        <v>14095.659</v>
      </c>
      <c r="D29" s="762">
        <v>1.823</v>
      </c>
      <c r="E29" s="762">
        <v>56.331000000000003</v>
      </c>
      <c r="F29" s="762">
        <v>45.604999999999997</v>
      </c>
      <c r="G29" s="762">
        <v>14199.419</v>
      </c>
    </row>
    <row r="30" spans="1:7" ht="16.8">
      <c r="A30" s="910"/>
      <c r="B30" s="730" t="s">
        <v>604</v>
      </c>
      <c r="C30" s="713">
        <v>17069.649000000001</v>
      </c>
      <c r="D30" s="713">
        <v>2.1000000000000001E-2</v>
      </c>
      <c r="E30" s="713">
        <v>1.3009999999999999</v>
      </c>
      <c r="F30" s="713">
        <v>1.56</v>
      </c>
      <c r="G30" s="713">
        <v>17072.53</v>
      </c>
    </row>
    <row r="31" spans="1:7" ht="16.8">
      <c r="A31" s="910"/>
      <c r="B31" s="732" t="s">
        <v>605</v>
      </c>
      <c r="C31" s="762">
        <v>7452.0569999999998</v>
      </c>
      <c r="D31" s="762">
        <v>1.0580000000000001</v>
      </c>
      <c r="E31" s="762">
        <v>6.6029999999999998</v>
      </c>
      <c r="F31" s="762">
        <v>8.5510000000000002</v>
      </c>
      <c r="G31" s="762">
        <v>7468.2690000000002</v>
      </c>
    </row>
    <row r="32" spans="1:7" ht="17.399999999999999" thickBot="1">
      <c r="A32" s="910"/>
      <c r="B32" s="899" t="s">
        <v>1751</v>
      </c>
      <c r="C32" s="771">
        <v>218649.40400000001</v>
      </c>
      <c r="D32" s="771">
        <v>912.74900000000002</v>
      </c>
      <c r="E32" s="771">
        <v>10783.545</v>
      </c>
      <c r="F32" s="771">
        <v>2614.8690000000001</v>
      </c>
      <c r="G32" s="771">
        <v>232960.56599999999</v>
      </c>
    </row>
    <row r="33" spans="1:7" ht="17.399999999999999" thickBot="1">
      <c r="A33" s="910"/>
      <c r="B33" s="899" t="s">
        <v>1193</v>
      </c>
      <c r="C33" s="771">
        <v>369270.53399999999</v>
      </c>
      <c r="D33" s="771">
        <v>38819.576999999997</v>
      </c>
      <c r="E33" s="771">
        <v>21943.417000000001</v>
      </c>
      <c r="F33" s="771">
        <v>12856.379000000001</v>
      </c>
      <c r="G33" s="771">
        <v>442889.908</v>
      </c>
    </row>
    <row r="34" spans="1:7" ht="16.8"/>
    <row r="35" spans="1:7" ht="16.8"/>
    <row r="36" spans="1:7" ht="16.8"/>
    <row r="37" spans="1:7" ht="16.8"/>
    <row r="38" spans="1:7" ht="16.8"/>
    <row r="39" spans="1:7" ht="16.8"/>
    <row r="40" spans="1:7" ht="16.8"/>
    <row r="41" spans="1:7" ht="16.8"/>
    <row r="42" spans="1:7" ht="16.8"/>
    <row r="43" spans="1:7" ht="16.8"/>
    <row r="44" spans="1:7" ht="16.8"/>
    <row r="45" spans="1:7" ht="16.8"/>
    <row r="46" spans="1:7" ht="16.8"/>
    <row r="47" spans="1:7" ht="16.8"/>
    <row r="48" spans="1:7"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sheetData>
  <mergeCells count="1">
    <mergeCell ref="C4:G4"/>
  </mergeCells>
  <pageMargins left="0.7" right="0.7" top="0.75" bottom="0.75" header="0.3" footer="0.3"/>
  <pageSetup orientation="portrait" horizontalDpi="72" verticalDpi="72"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B1:Y35"/>
  <sheetViews>
    <sheetView showGridLines="0" showRowColHeaders="0" zoomScale="70" zoomScaleNormal="70" workbookViewId="0"/>
  </sheetViews>
  <sheetFormatPr baseColWidth="10" defaultColWidth="8.88671875" defaultRowHeight="12.75" customHeight="1"/>
  <cols>
    <col min="1" max="1" width="8.88671875" style="915" customWidth="1"/>
    <col min="2" max="2" width="50.5546875" style="915" customWidth="1"/>
    <col min="3" max="3" width="10.44140625" style="915" customWidth="1"/>
    <col min="4" max="5" width="8.33203125" style="915" bestFit="1" customWidth="1"/>
    <col min="6" max="6" width="7.44140625" style="915" bestFit="1" customWidth="1"/>
    <col min="7" max="7" width="8.44140625" style="915" bestFit="1" customWidth="1"/>
    <col min="8" max="8" width="10.44140625" style="915" bestFit="1" customWidth="1"/>
    <col min="9" max="9" width="8.44140625" style="915" bestFit="1" customWidth="1"/>
    <col min="10" max="10" width="6.88671875" style="915" bestFit="1" customWidth="1"/>
    <col min="11" max="11" width="9.44140625" style="915" bestFit="1" customWidth="1"/>
    <col min="12" max="12" width="8.44140625" style="915" bestFit="1" customWidth="1"/>
    <col min="13" max="13" width="7.44140625" style="915" bestFit="1" customWidth="1"/>
    <col min="14" max="21" width="8.44140625" style="915" bestFit="1" customWidth="1"/>
    <col min="22" max="24" width="7.44140625" style="915" bestFit="1" customWidth="1"/>
    <col min="25" max="25" width="8.44140625" style="915" bestFit="1" customWidth="1"/>
    <col min="26" max="16384" width="8.88671875" style="915"/>
  </cols>
  <sheetData>
    <row r="1" spans="2:25" ht="17.25" customHeight="1"/>
    <row r="2" spans="2:25" ht="19.8" thickBot="1">
      <c r="B2" s="1328" t="s">
        <v>1791</v>
      </c>
      <c r="C2" s="1328"/>
      <c r="D2" s="1328"/>
      <c r="E2" s="1328"/>
      <c r="F2" s="1328"/>
      <c r="G2" s="1328"/>
      <c r="H2" s="1328" t="s">
        <v>0</v>
      </c>
      <c r="I2" s="1328"/>
      <c r="J2" s="1328"/>
      <c r="K2" s="1328"/>
      <c r="L2" s="1328"/>
      <c r="M2" s="1328"/>
      <c r="N2" s="1328"/>
      <c r="O2" s="1328"/>
      <c r="P2" s="1328"/>
      <c r="Q2" s="1328"/>
      <c r="R2" s="1328"/>
      <c r="S2" s="1328"/>
      <c r="T2" s="1328"/>
      <c r="U2" s="1328"/>
      <c r="V2" s="1328"/>
      <c r="W2" s="1328"/>
      <c r="X2" s="1328"/>
      <c r="Y2" s="1328"/>
    </row>
    <row r="3" spans="2:25" ht="12.75" customHeight="1">
      <c r="B3" s="916" t="s">
        <v>1816</v>
      </c>
      <c r="C3" s="917"/>
      <c r="D3" s="917"/>
      <c r="E3" s="917"/>
      <c r="F3" s="917"/>
      <c r="G3" s="917"/>
      <c r="H3" s="917"/>
      <c r="I3" s="917"/>
      <c r="J3" s="917"/>
      <c r="K3" s="917"/>
      <c r="L3" s="917"/>
      <c r="M3" s="917"/>
      <c r="N3" s="917"/>
      <c r="O3" s="917"/>
      <c r="P3" s="917"/>
      <c r="Q3" s="917"/>
      <c r="R3" s="917"/>
      <c r="S3" s="917"/>
      <c r="T3" s="917"/>
      <c r="U3" s="917"/>
      <c r="V3" s="917"/>
      <c r="W3" s="917"/>
      <c r="X3" s="917"/>
      <c r="Y3" s="917"/>
    </row>
    <row r="4" spans="2:25" s="918" customFormat="1" ht="17.25" customHeight="1">
      <c r="C4" s="919"/>
      <c r="D4" s="920"/>
      <c r="E4" s="919"/>
      <c r="F4" s="919"/>
      <c r="G4" s="919"/>
      <c r="H4" s="919"/>
      <c r="I4" s="1358" t="s">
        <v>1789</v>
      </c>
      <c r="J4" s="1358"/>
      <c r="K4" s="1358"/>
      <c r="L4" s="1358"/>
      <c r="M4" s="1358"/>
      <c r="N4" s="1358"/>
      <c r="O4" s="1358"/>
      <c r="P4" s="1358"/>
      <c r="Q4" s="1358"/>
      <c r="R4" s="1358"/>
      <c r="S4" s="1358"/>
      <c r="T4" s="1358"/>
      <c r="U4" s="1358"/>
      <c r="V4" s="1358"/>
      <c r="W4" s="1358"/>
      <c r="X4" s="1358"/>
      <c r="Y4" s="1358"/>
    </row>
    <row r="5" spans="2:25" s="918" customFormat="1" ht="102.6">
      <c r="B5" s="925" t="s">
        <v>1788</v>
      </c>
      <c r="C5" s="926" t="s">
        <v>1193</v>
      </c>
      <c r="D5" s="927" t="s">
        <v>1787</v>
      </c>
      <c r="E5" s="927" t="s">
        <v>1786</v>
      </c>
      <c r="F5" s="926" t="s">
        <v>1785</v>
      </c>
      <c r="G5" s="926" t="s">
        <v>1784</v>
      </c>
      <c r="H5" s="926" t="s">
        <v>1783</v>
      </c>
      <c r="I5" s="928" t="s">
        <v>1782</v>
      </c>
      <c r="J5" s="928" t="s">
        <v>1781</v>
      </c>
      <c r="K5" s="928" t="s">
        <v>1780</v>
      </c>
      <c r="L5" s="928" t="s">
        <v>1779</v>
      </c>
      <c r="M5" s="928" t="s">
        <v>1778</v>
      </c>
      <c r="N5" s="928" t="s">
        <v>1777</v>
      </c>
      <c r="O5" s="928" t="s">
        <v>1776</v>
      </c>
      <c r="P5" s="928" t="s">
        <v>1775</v>
      </c>
      <c r="Q5" s="928" t="s">
        <v>1774</v>
      </c>
      <c r="R5" s="928" t="s">
        <v>1773</v>
      </c>
      <c r="S5" s="928" t="s">
        <v>1772</v>
      </c>
      <c r="T5" s="928" t="s">
        <v>1771</v>
      </c>
      <c r="U5" s="928" t="s">
        <v>1770</v>
      </c>
      <c r="V5" s="928" t="s">
        <v>1769</v>
      </c>
      <c r="W5" s="928" t="s">
        <v>1768</v>
      </c>
      <c r="X5" s="928" t="s">
        <v>1767</v>
      </c>
      <c r="Y5" s="928" t="s">
        <v>1817</v>
      </c>
    </row>
    <row r="6" spans="2:25" s="918" customFormat="1" ht="15.75" customHeight="1">
      <c r="B6" s="325" t="s">
        <v>1655</v>
      </c>
      <c r="C6" s="369">
        <v>91835.448000000004</v>
      </c>
      <c r="D6" s="369">
        <v>41833.43</v>
      </c>
      <c r="E6" s="369">
        <v>50002.017999999996</v>
      </c>
      <c r="F6" s="369">
        <v>0</v>
      </c>
      <c r="G6" s="369">
        <v>0</v>
      </c>
      <c r="H6" s="369">
        <v>0</v>
      </c>
      <c r="I6" s="369">
        <v>0</v>
      </c>
      <c r="J6" s="369">
        <v>0</v>
      </c>
      <c r="K6" s="369">
        <v>0</v>
      </c>
      <c r="L6" s="369">
        <v>0</v>
      </c>
      <c r="M6" s="369">
        <v>0</v>
      </c>
      <c r="N6" s="369">
        <v>0</v>
      </c>
      <c r="O6" s="369">
        <v>0</v>
      </c>
      <c r="P6" s="369">
        <v>0</v>
      </c>
      <c r="Q6" s="369">
        <v>0</v>
      </c>
      <c r="R6" s="369">
        <v>0</v>
      </c>
      <c r="S6" s="369">
        <v>0</v>
      </c>
      <c r="T6" s="369">
        <v>0</v>
      </c>
      <c r="U6" s="369">
        <v>0</v>
      </c>
      <c r="V6" s="369">
        <v>0</v>
      </c>
      <c r="W6" s="369">
        <v>0</v>
      </c>
      <c r="X6" s="369">
        <v>0</v>
      </c>
      <c r="Y6" s="369">
        <v>0</v>
      </c>
    </row>
    <row r="7" spans="2:25" s="918" customFormat="1" ht="15.75" customHeight="1">
      <c r="B7" s="323" t="s">
        <v>1682</v>
      </c>
      <c r="C7" s="370">
        <v>21022.681</v>
      </c>
      <c r="D7" s="370">
        <v>0</v>
      </c>
      <c r="E7" s="370">
        <v>21022.681</v>
      </c>
      <c r="F7" s="370">
        <v>0</v>
      </c>
      <c r="G7" s="370">
        <v>0</v>
      </c>
      <c r="H7" s="370">
        <v>0</v>
      </c>
      <c r="I7" s="370">
        <v>0</v>
      </c>
      <c r="J7" s="370">
        <v>0</v>
      </c>
      <c r="K7" s="370">
        <v>0</v>
      </c>
      <c r="L7" s="370">
        <v>0</v>
      </c>
      <c r="M7" s="370">
        <v>0</v>
      </c>
      <c r="N7" s="370">
        <v>0</v>
      </c>
      <c r="O7" s="370">
        <v>0</v>
      </c>
      <c r="P7" s="370">
        <v>0</v>
      </c>
      <c r="Q7" s="370">
        <v>0</v>
      </c>
      <c r="R7" s="370">
        <v>0</v>
      </c>
      <c r="S7" s="370">
        <v>0</v>
      </c>
      <c r="T7" s="370">
        <v>0</v>
      </c>
      <c r="U7" s="370">
        <v>0</v>
      </c>
      <c r="V7" s="370">
        <v>0</v>
      </c>
      <c r="W7" s="370">
        <v>0</v>
      </c>
      <c r="X7" s="370">
        <v>0</v>
      </c>
      <c r="Y7" s="370">
        <v>0</v>
      </c>
    </row>
    <row r="8" spans="2:25" s="918" customFormat="1" ht="15.75" customHeight="1">
      <c r="B8" s="325" t="s">
        <v>1654</v>
      </c>
      <c r="C8" s="369">
        <v>5334.8209999999999</v>
      </c>
      <c r="D8" s="369">
        <v>0</v>
      </c>
      <c r="E8" s="369">
        <v>5334.8209999999999</v>
      </c>
      <c r="F8" s="369">
        <v>0</v>
      </c>
      <c r="G8" s="369">
        <v>0</v>
      </c>
      <c r="H8" s="369">
        <v>0</v>
      </c>
      <c r="I8" s="369">
        <v>0</v>
      </c>
      <c r="J8" s="369">
        <v>0</v>
      </c>
      <c r="K8" s="369">
        <v>0</v>
      </c>
      <c r="L8" s="369">
        <v>0</v>
      </c>
      <c r="M8" s="369">
        <v>0</v>
      </c>
      <c r="N8" s="369">
        <v>0</v>
      </c>
      <c r="O8" s="369">
        <v>0</v>
      </c>
      <c r="P8" s="369">
        <v>0</v>
      </c>
      <c r="Q8" s="369">
        <v>0</v>
      </c>
      <c r="R8" s="369">
        <v>0</v>
      </c>
      <c r="S8" s="369">
        <v>0</v>
      </c>
      <c r="T8" s="369">
        <v>0</v>
      </c>
      <c r="U8" s="369">
        <v>0</v>
      </c>
      <c r="V8" s="369">
        <v>0</v>
      </c>
      <c r="W8" s="369">
        <v>0</v>
      </c>
      <c r="X8" s="369">
        <v>0</v>
      </c>
      <c r="Y8" s="369">
        <v>0</v>
      </c>
    </row>
    <row r="9" spans="2:25" s="918" customFormat="1" ht="15.75" customHeight="1">
      <c r="B9" s="323" t="s">
        <v>1765</v>
      </c>
      <c r="C9" s="370">
        <v>52.451000000000001</v>
      </c>
      <c r="D9" s="370">
        <v>0</v>
      </c>
      <c r="E9" s="370">
        <v>0</v>
      </c>
      <c r="F9" s="370">
        <v>0</v>
      </c>
      <c r="G9" s="370">
        <v>2.4</v>
      </c>
      <c r="H9" s="370">
        <v>0</v>
      </c>
      <c r="I9" s="370">
        <v>0</v>
      </c>
      <c r="J9" s="370">
        <v>0</v>
      </c>
      <c r="K9" s="370">
        <v>0</v>
      </c>
      <c r="L9" s="370">
        <v>0</v>
      </c>
      <c r="M9" s="370">
        <v>0</v>
      </c>
      <c r="N9" s="370">
        <v>0</v>
      </c>
      <c r="O9" s="370">
        <v>0</v>
      </c>
      <c r="P9" s="370">
        <v>0</v>
      </c>
      <c r="Q9" s="370">
        <v>0</v>
      </c>
      <c r="R9" s="370">
        <v>0</v>
      </c>
      <c r="S9" s="370">
        <v>0</v>
      </c>
      <c r="T9" s="370">
        <v>0</v>
      </c>
      <c r="U9" s="370">
        <v>0</v>
      </c>
      <c r="V9" s="370">
        <v>0</v>
      </c>
      <c r="W9" s="370">
        <v>0</v>
      </c>
      <c r="X9" s="370">
        <v>0</v>
      </c>
      <c r="Y9" s="370">
        <v>50.051000000000002</v>
      </c>
    </row>
    <row r="10" spans="2:25" s="918" customFormat="1" ht="15.75" customHeight="1">
      <c r="B10" s="325" t="s">
        <v>1764</v>
      </c>
      <c r="C10" s="369">
        <v>0</v>
      </c>
      <c r="D10" s="369">
        <v>0</v>
      </c>
      <c r="E10" s="369">
        <v>0</v>
      </c>
      <c r="F10" s="369">
        <v>0</v>
      </c>
      <c r="G10" s="369">
        <v>0</v>
      </c>
      <c r="H10" s="369">
        <v>0</v>
      </c>
      <c r="I10" s="369">
        <v>0</v>
      </c>
      <c r="J10" s="369">
        <v>0</v>
      </c>
      <c r="K10" s="369">
        <v>0</v>
      </c>
      <c r="L10" s="369">
        <v>0</v>
      </c>
      <c r="M10" s="369">
        <v>0</v>
      </c>
      <c r="N10" s="369">
        <v>0</v>
      </c>
      <c r="O10" s="369">
        <v>0</v>
      </c>
      <c r="P10" s="369">
        <v>0</v>
      </c>
      <c r="Q10" s="369">
        <v>0</v>
      </c>
      <c r="R10" s="369">
        <v>0</v>
      </c>
      <c r="S10" s="369">
        <v>0</v>
      </c>
      <c r="T10" s="369">
        <v>0</v>
      </c>
      <c r="U10" s="369">
        <v>0</v>
      </c>
      <c r="V10" s="369">
        <v>0</v>
      </c>
      <c r="W10" s="369">
        <v>0</v>
      </c>
      <c r="X10" s="369">
        <v>0</v>
      </c>
      <c r="Y10" s="369">
        <v>0</v>
      </c>
    </row>
    <row r="11" spans="2:25" s="918" customFormat="1" ht="15.75" customHeight="1">
      <c r="B11" s="323" t="s">
        <v>1664</v>
      </c>
      <c r="C11" s="370">
        <v>4751.9769999999999</v>
      </c>
      <c r="D11" s="370">
        <v>0</v>
      </c>
      <c r="E11" s="370">
        <v>0</v>
      </c>
      <c r="F11" s="370">
        <v>4702.5659999999998</v>
      </c>
      <c r="G11" s="370">
        <v>0</v>
      </c>
      <c r="H11" s="370">
        <v>0</v>
      </c>
      <c r="I11" s="370">
        <v>0</v>
      </c>
      <c r="J11" s="370">
        <v>9.1120000000000001</v>
      </c>
      <c r="K11" s="370">
        <v>28.173999999999999</v>
      </c>
      <c r="L11" s="370">
        <v>0</v>
      </c>
      <c r="M11" s="370">
        <v>0</v>
      </c>
      <c r="N11" s="370">
        <v>0</v>
      </c>
      <c r="O11" s="370">
        <v>9.7260000000000009</v>
      </c>
      <c r="P11" s="370">
        <v>0</v>
      </c>
      <c r="Q11" s="370">
        <v>0</v>
      </c>
      <c r="R11" s="370">
        <v>0.10100000000000001</v>
      </c>
      <c r="S11" s="370">
        <v>0</v>
      </c>
      <c r="T11" s="370">
        <v>2.2989999999999999</v>
      </c>
      <c r="U11" s="370">
        <v>0</v>
      </c>
      <c r="V11" s="370">
        <v>0</v>
      </c>
      <c r="W11" s="370">
        <v>0</v>
      </c>
      <c r="X11" s="370">
        <v>0</v>
      </c>
      <c r="Y11" s="370">
        <v>0</v>
      </c>
    </row>
    <row r="12" spans="2:25" s="918" customFormat="1" ht="15.75" customHeight="1">
      <c r="B12" s="325" t="s">
        <v>1651</v>
      </c>
      <c r="C12" s="369">
        <v>37671.076000000001</v>
      </c>
      <c r="D12" s="369">
        <v>0</v>
      </c>
      <c r="E12" s="369">
        <v>2.0430000000000001</v>
      </c>
      <c r="F12" s="369">
        <v>0</v>
      </c>
      <c r="G12" s="369">
        <v>6496.433</v>
      </c>
      <c r="H12" s="369">
        <v>458.49599999999998</v>
      </c>
      <c r="I12" s="369">
        <v>457.923</v>
      </c>
      <c r="J12" s="369">
        <v>106.99</v>
      </c>
      <c r="K12" s="369">
        <v>2729.6260000000002</v>
      </c>
      <c r="L12" s="369">
        <v>7149.7489999999998</v>
      </c>
      <c r="M12" s="369">
        <v>402.80500000000001</v>
      </c>
      <c r="N12" s="369">
        <v>3975.6669999999999</v>
      </c>
      <c r="O12" s="369">
        <v>2100.384</v>
      </c>
      <c r="P12" s="369">
        <v>3811.8209999999999</v>
      </c>
      <c r="Q12" s="369">
        <v>720.88300000000004</v>
      </c>
      <c r="R12" s="369">
        <v>362.57900000000001</v>
      </c>
      <c r="S12" s="369">
        <v>2825.4720000000002</v>
      </c>
      <c r="T12" s="369">
        <v>2440.663</v>
      </c>
      <c r="U12" s="369">
        <v>923.22900000000004</v>
      </c>
      <c r="V12" s="369">
        <v>202.04900000000001</v>
      </c>
      <c r="W12" s="369">
        <v>475.51900000000001</v>
      </c>
      <c r="X12" s="369">
        <v>146.167</v>
      </c>
      <c r="Y12" s="369">
        <v>1882.576</v>
      </c>
    </row>
    <row r="13" spans="2:25" s="918" customFormat="1" ht="15.75" customHeight="1">
      <c r="B13" s="323" t="s">
        <v>1663</v>
      </c>
      <c r="C13" s="370">
        <v>16485.705000000002</v>
      </c>
      <c r="D13" s="370">
        <v>0</v>
      </c>
      <c r="E13" s="370">
        <v>0.26900000000000002</v>
      </c>
      <c r="F13" s="370">
        <v>0</v>
      </c>
      <c r="G13" s="370">
        <v>26.748999999999999</v>
      </c>
      <c r="H13" s="370">
        <v>11530.703</v>
      </c>
      <c r="I13" s="370">
        <v>388.60300000000001</v>
      </c>
      <c r="J13" s="370">
        <v>14.012</v>
      </c>
      <c r="K13" s="370">
        <v>889.48299999999995</v>
      </c>
      <c r="L13" s="370">
        <v>24.465</v>
      </c>
      <c r="M13" s="370">
        <v>57.691000000000003</v>
      </c>
      <c r="N13" s="370">
        <v>427.18</v>
      </c>
      <c r="O13" s="370">
        <v>1117.9059999999999</v>
      </c>
      <c r="P13" s="370">
        <v>245.435</v>
      </c>
      <c r="Q13" s="370">
        <v>388.387</v>
      </c>
      <c r="R13" s="370">
        <v>147.863</v>
      </c>
      <c r="S13" s="370">
        <v>244.26300000000001</v>
      </c>
      <c r="T13" s="370">
        <v>263.16699999999997</v>
      </c>
      <c r="U13" s="370">
        <v>139.38300000000001</v>
      </c>
      <c r="V13" s="370">
        <v>89.094999999999999</v>
      </c>
      <c r="W13" s="370">
        <v>190.971</v>
      </c>
      <c r="X13" s="370">
        <v>117.542</v>
      </c>
      <c r="Y13" s="370">
        <v>182.53800000000001</v>
      </c>
    </row>
    <row r="14" spans="2:25" s="918" customFormat="1" ht="15.75" customHeight="1">
      <c r="B14" s="325" t="s">
        <v>1612</v>
      </c>
      <c r="C14" s="369">
        <v>17375.348999999998</v>
      </c>
      <c r="D14" s="369">
        <v>0</v>
      </c>
      <c r="E14" s="369">
        <v>0</v>
      </c>
      <c r="F14" s="369">
        <v>0</v>
      </c>
      <c r="G14" s="369">
        <v>350.99</v>
      </c>
      <c r="H14" s="369">
        <v>12707.554</v>
      </c>
      <c r="I14" s="369">
        <v>103.42</v>
      </c>
      <c r="J14" s="369">
        <v>5.1619999999999999</v>
      </c>
      <c r="K14" s="369">
        <v>95.84</v>
      </c>
      <c r="L14" s="369">
        <v>8.8170000000000002</v>
      </c>
      <c r="M14" s="369">
        <v>0.432</v>
      </c>
      <c r="N14" s="369">
        <v>1398.0530000000001</v>
      </c>
      <c r="O14" s="369">
        <v>93.888000000000005</v>
      </c>
      <c r="P14" s="369">
        <v>5.48</v>
      </c>
      <c r="Q14" s="369">
        <v>258.82600000000002</v>
      </c>
      <c r="R14" s="369">
        <v>50.777000000000001</v>
      </c>
      <c r="S14" s="369">
        <v>1660.0150000000001</v>
      </c>
      <c r="T14" s="369">
        <v>268.93599999999998</v>
      </c>
      <c r="U14" s="369">
        <v>29.169</v>
      </c>
      <c r="V14" s="369">
        <v>66.257000000000005</v>
      </c>
      <c r="W14" s="369">
        <v>95.894999999999996</v>
      </c>
      <c r="X14" s="369">
        <v>68.858000000000004</v>
      </c>
      <c r="Y14" s="369">
        <v>106.98</v>
      </c>
    </row>
    <row r="15" spans="2:25" s="918" customFormat="1" ht="15.75" customHeight="1">
      <c r="B15" s="323" t="s">
        <v>1818</v>
      </c>
      <c r="C15" s="370">
        <v>1045.9870000000001</v>
      </c>
      <c r="D15" s="370">
        <v>0</v>
      </c>
      <c r="E15" s="370">
        <v>18.599</v>
      </c>
      <c r="F15" s="370">
        <v>0</v>
      </c>
      <c r="G15" s="370">
        <v>14.430999999999999</v>
      </c>
      <c r="H15" s="370">
        <v>266.86900000000003</v>
      </c>
      <c r="I15" s="370">
        <v>12.523</v>
      </c>
      <c r="J15" s="370">
        <v>4.8000000000000001E-2</v>
      </c>
      <c r="K15" s="370">
        <v>63.762</v>
      </c>
      <c r="L15" s="370">
        <v>29.617999999999999</v>
      </c>
      <c r="M15" s="370">
        <v>6.806</v>
      </c>
      <c r="N15" s="370">
        <v>92.832999999999998</v>
      </c>
      <c r="O15" s="370">
        <v>33.353000000000002</v>
      </c>
      <c r="P15" s="370">
        <v>107.206</v>
      </c>
      <c r="Q15" s="370">
        <v>17.552</v>
      </c>
      <c r="R15" s="370">
        <v>32.798999999999999</v>
      </c>
      <c r="S15" s="370">
        <v>27.646999999999998</v>
      </c>
      <c r="T15" s="370">
        <v>29.954000000000001</v>
      </c>
      <c r="U15" s="370">
        <v>2.2429999999999999</v>
      </c>
      <c r="V15" s="370">
        <v>20.818000000000001</v>
      </c>
      <c r="W15" s="370">
        <v>3.605</v>
      </c>
      <c r="X15" s="370">
        <v>12.154</v>
      </c>
      <c r="Y15" s="370">
        <v>253.16800000000001</v>
      </c>
    </row>
    <row r="16" spans="2:25" s="918" customFormat="1" ht="15.75" customHeight="1">
      <c r="B16" s="325" t="s">
        <v>1661</v>
      </c>
      <c r="C16" s="369">
        <v>385.42599999999999</v>
      </c>
      <c r="D16" s="369">
        <v>0</v>
      </c>
      <c r="E16" s="369">
        <v>0</v>
      </c>
      <c r="F16" s="369">
        <v>0</v>
      </c>
      <c r="G16" s="369">
        <v>0</v>
      </c>
      <c r="H16" s="369">
        <v>5.3410000000000002</v>
      </c>
      <c r="I16" s="369">
        <v>0.26800000000000002</v>
      </c>
      <c r="J16" s="369">
        <v>0</v>
      </c>
      <c r="K16" s="369">
        <v>0.372</v>
      </c>
      <c r="L16" s="369">
        <v>0</v>
      </c>
      <c r="M16" s="369">
        <v>0</v>
      </c>
      <c r="N16" s="369">
        <v>211.73</v>
      </c>
      <c r="O16" s="369">
        <v>3.6999999999999998E-2</v>
      </c>
      <c r="P16" s="369">
        <v>0</v>
      </c>
      <c r="Q16" s="369">
        <v>31.463000000000001</v>
      </c>
      <c r="R16" s="369">
        <v>0</v>
      </c>
      <c r="S16" s="369">
        <v>131.94800000000001</v>
      </c>
      <c r="T16" s="369">
        <v>9.0999999999999998E-2</v>
      </c>
      <c r="U16" s="369">
        <v>0.222</v>
      </c>
      <c r="V16" s="369">
        <v>0</v>
      </c>
      <c r="W16" s="369">
        <v>0</v>
      </c>
      <c r="X16" s="369">
        <v>3.944</v>
      </c>
      <c r="Y16" s="369">
        <v>0.01</v>
      </c>
    </row>
    <row r="17" spans="2:25" s="918" customFormat="1" ht="15.75" customHeight="1">
      <c r="B17" s="323" t="s">
        <v>1660</v>
      </c>
      <c r="C17" s="370">
        <v>7.15</v>
      </c>
      <c r="D17" s="370">
        <v>0</v>
      </c>
      <c r="E17" s="370">
        <v>0</v>
      </c>
      <c r="F17" s="370">
        <v>0</v>
      </c>
      <c r="G17" s="370">
        <v>7.15</v>
      </c>
      <c r="H17" s="370">
        <v>0</v>
      </c>
      <c r="I17" s="370">
        <v>0</v>
      </c>
      <c r="J17" s="370">
        <v>0</v>
      </c>
      <c r="K17" s="370">
        <v>0</v>
      </c>
      <c r="L17" s="370">
        <v>0</v>
      </c>
      <c r="M17" s="370">
        <v>0</v>
      </c>
      <c r="N17" s="370">
        <v>0</v>
      </c>
      <c r="O17" s="370">
        <v>0</v>
      </c>
      <c r="P17" s="370">
        <v>0</v>
      </c>
      <c r="Q17" s="370">
        <v>0</v>
      </c>
      <c r="R17" s="370">
        <v>0</v>
      </c>
      <c r="S17" s="370">
        <v>0</v>
      </c>
      <c r="T17" s="370">
        <v>0</v>
      </c>
      <c r="U17" s="370">
        <v>0</v>
      </c>
      <c r="V17" s="370">
        <v>0</v>
      </c>
      <c r="W17" s="370">
        <v>0</v>
      </c>
      <c r="X17" s="370">
        <v>0</v>
      </c>
      <c r="Y17" s="370">
        <v>0</v>
      </c>
    </row>
    <row r="18" spans="2:25" s="918" customFormat="1" ht="15.75" customHeight="1">
      <c r="B18" s="325" t="s">
        <v>1611</v>
      </c>
      <c r="C18" s="369">
        <v>0</v>
      </c>
      <c r="D18" s="369">
        <v>0</v>
      </c>
      <c r="E18" s="369">
        <v>0</v>
      </c>
      <c r="F18" s="369">
        <v>0</v>
      </c>
      <c r="G18" s="369">
        <v>0</v>
      </c>
      <c r="H18" s="369">
        <v>0</v>
      </c>
      <c r="I18" s="369">
        <v>0</v>
      </c>
      <c r="J18" s="369">
        <v>0</v>
      </c>
      <c r="K18" s="369">
        <v>0</v>
      </c>
      <c r="L18" s="369">
        <v>0</v>
      </c>
      <c r="M18" s="369">
        <v>0</v>
      </c>
      <c r="N18" s="369">
        <v>0</v>
      </c>
      <c r="O18" s="369">
        <v>0</v>
      </c>
      <c r="P18" s="369">
        <v>0</v>
      </c>
      <c r="Q18" s="369">
        <v>0</v>
      </c>
      <c r="R18" s="369">
        <v>0</v>
      </c>
      <c r="S18" s="369">
        <v>0</v>
      </c>
      <c r="T18" s="369">
        <v>0</v>
      </c>
      <c r="U18" s="369">
        <v>0</v>
      </c>
      <c r="V18" s="369">
        <v>0</v>
      </c>
      <c r="W18" s="369">
        <v>0</v>
      </c>
      <c r="X18" s="369">
        <v>0</v>
      </c>
      <c r="Y18" s="369">
        <v>0</v>
      </c>
    </row>
    <row r="19" spans="2:25" s="918" customFormat="1" ht="15.75" customHeight="1">
      <c r="B19" s="323" t="s">
        <v>1763</v>
      </c>
      <c r="C19" s="370">
        <v>0</v>
      </c>
      <c r="D19" s="370">
        <v>0</v>
      </c>
      <c r="E19" s="370">
        <v>0</v>
      </c>
      <c r="F19" s="370">
        <v>0</v>
      </c>
      <c r="G19" s="370">
        <v>0</v>
      </c>
      <c r="H19" s="370">
        <v>0</v>
      </c>
      <c r="I19" s="370">
        <v>0</v>
      </c>
      <c r="J19" s="370">
        <v>0</v>
      </c>
      <c r="K19" s="370">
        <v>0</v>
      </c>
      <c r="L19" s="370">
        <v>0</v>
      </c>
      <c r="M19" s="370">
        <v>0</v>
      </c>
      <c r="N19" s="370">
        <v>0</v>
      </c>
      <c r="O19" s="370">
        <v>0</v>
      </c>
      <c r="P19" s="370">
        <v>0</v>
      </c>
      <c r="Q19" s="370">
        <v>0</v>
      </c>
      <c r="R19" s="370">
        <v>0</v>
      </c>
      <c r="S19" s="370">
        <v>0</v>
      </c>
      <c r="T19" s="370">
        <v>0</v>
      </c>
      <c r="U19" s="370">
        <v>0</v>
      </c>
      <c r="V19" s="370">
        <v>0</v>
      </c>
      <c r="W19" s="370">
        <v>0</v>
      </c>
      <c r="X19" s="370">
        <v>0</v>
      </c>
      <c r="Y19" s="370">
        <v>0</v>
      </c>
    </row>
    <row r="20" spans="2:25" s="918" customFormat="1" ht="15.75" customHeight="1">
      <c r="B20" s="325" t="s">
        <v>1658</v>
      </c>
      <c r="C20" s="369">
        <v>0</v>
      </c>
      <c r="D20" s="369">
        <v>0</v>
      </c>
      <c r="E20" s="369">
        <v>0</v>
      </c>
      <c r="F20" s="369">
        <v>0</v>
      </c>
      <c r="G20" s="369">
        <v>0</v>
      </c>
      <c r="H20" s="369">
        <v>0</v>
      </c>
      <c r="I20" s="369">
        <v>0</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row>
    <row r="21" spans="2:25" s="918" customFormat="1" ht="15.75" customHeight="1">
      <c r="B21" s="323" t="s">
        <v>1819</v>
      </c>
      <c r="C21" s="370">
        <v>13961.27</v>
      </c>
      <c r="D21" s="370">
        <v>0</v>
      </c>
      <c r="E21" s="370">
        <v>7.5999999999999998E-2</v>
      </c>
      <c r="F21" s="370">
        <v>0</v>
      </c>
      <c r="G21" s="370">
        <v>0.11</v>
      </c>
      <c r="H21" s="370">
        <v>0</v>
      </c>
      <c r="I21" s="370">
        <v>0.55300000000000005</v>
      </c>
      <c r="J21" s="370">
        <v>0.10100000000000001</v>
      </c>
      <c r="K21" s="370">
        <v>3.3769999999999998</v>
      </c>
      <c r="L21" s="370">
        <v>0.123</v>
      </c>
      <c r="M21" s="370">
        <v>0.183</v>
      </c>
      <c r="N21" s="370">
        <v>1.31</v>
      </c>
      <c r="O21" s="370">
        <v>3.2610000000000001</v>
      </c>
      <c r="P21" s="370">
        <v>10.682</v>
      </c>
      <c r="Q21" s="370">
        <v>0.84499999999999997</v>
      </c>
      <c r="R21" s="370">
        <v>0.32600000000000001</v>
      </c>
      <c r="S21" s="370">
        <v>1.042</v>
      </c>
      <c r="T21" s="370">
        <v>1.0980000000000001</v>
      </c>
      <c r="U21" s="370">
        <v>1.913</v>
      </c>
      <c r="V21" s="370">
        <v>0.113</v>
      </c>
      <c r="W21" s="370">
        <v>1.0960000000000001</v>
      </c>
      <c r="X21" s="370">
        <v>0.187</v>
      </c>
      <c r="Y21" s="370">
        <v>13934.876</v>
      </c>
    </row>
    <row r="22" spans="2:25" s="918" customFormat="1" ht="15.75" customHeight="1" thickBot="1">
      <c r="B22" s="921" t="s">
        <v>1752</v>
      </c>
      <c r="C22" s="1276">
        <v>209929.342</v>
      </c>
      <c r="D22" s="1276">
        <v>41833.43</v>
      </c>
      <c r="E22" s="1276">
        <v>76380.506999999998</v>
      </c>
      <c r="F22" s="1276">
        <v>4702.5659999999998</v>
      </c>
      <c r="G22" s="1276">
        <v>6898.2629999999999</v>
      </c>
      <c r="H22" s="1276">
        <v>24968.963</v>
      </c>
      <c r="I22" s="1276">
        <v>963.29</v>
      </c>
      <c r="J22" s="1276">
        <v>135.42400000000001</v>
      </c>
      <c r="K22" s="1276">
        <v>3810.634</v>
      </c>
      <c r="L22" s="1276">
        <v>7212.7730000000001</v>
      </c>
      <c r="M22" s="1276">
        <v>467.916</v>
      </c>
      <c r="N22" s="1276">
        <v>6106.7749999999996</v>
      </c>
      <c r="O22" s="1276">
        <v>3358.5540000000001</v>
      </c>
      <c r="P22" s="1276">
        <v>4180.6229999999996</v>
      </c>
      <c r="Q22" s="1276">
        <v>1417.9549999999999</v>
      </c>
      <c r="R22" s="1276">
        <v>594.44500000000005</v>
      </c>
      <c r="S22" s="1276">
        <v>4890.3869999999997</v>
      </c>
      <c r="T22" s="1276">
        <v>3006.2089999999998</v>
      </c>
      <c r="U22" s="1276">
        <v>1096.1579999999999</v>
      </c>
      <c r="V22" s="1276">
        <v>378.33199999999999</v>
      </c>
      <c r="W22" s="1276">
        <v>767.08699999999999</v>
      </c>
      <c r="X22" s="1276">
        <v>348.85199999999998</v>
      </c>
      <c r="Y22" s="1276">
        <v>16410.2</v>
      </c>
    </row>
    <row r="23" spans="2:25" s="918" customFormat="1" ht="15.75" customHeight="1">
      <c r="B23" s="923" t="s">
        <v>1651</v>
      </c>
      <c r="C23" s="1277">
        <v>78357.509999999995</v>
      </c>
      <c r="D23" s="1277">
        <v>0</v>
      </c>
      <c r="E23" s="1277">
        <v>0</v>
      </c>
      <c r="F23" s="1277">
        <v>0</v>
      </c>
      <c r="G23" s="1277">
        <v>8908.8860000000004</v>
      </c>
      <c r="H23" s="1277">
        <v>0.51700000000000002</v>
      </c>
      <c r="I23" s="1277">
        <v>936.46</v>
      </c>
      <c r="J23" s="1277">
        <v>445.238</v>
      </c>
      <c r="K23" s="1277">
        <v>12923.367</v>
      </c>
      <c r="L23" s="1277">
        <v>6008.1809999999996</v>
      </c>
      <c r="M23" s="1277">
        <v>759.67700000000002</v>
      </c>
      <c r="N23" s="1277">
        <v>9681.6939999999995</v>
      </c>
      <c r="O23" s="1277">
        <v>9046.0669999999991</v>
      </c>
      <c r="P23" s="1277">
        <v>4964.2269999999999</v>
      </c>
      <c r="Q23" s="1277">
        <v>4836.9939999999997</v>
      </c>
      <c r="R23" s="1277">
        <v>3112.3809999999999</v>
      </c>
      <c r="S23" s="1277">
        <v>5621.1220000000003</v>
      </c>
      <c r="T23" s="1277">
        <v>3927.038</v>
      </c>
      <c r="U23" s="1277">
        <v>2046.9290000000001</v>
      </c>
      <c r="V23" s="1277">
        <v>199.54400000000001</v>
      </c>
      <c r="W23" s="1277">
        <v>872.40800000000002</v>
      </c>
      <c r="X23" s="1277">
        <v>569.83699999999999</v>
      </c>
      <c r="Y23" s="1277">
        <v>3496.9430000000002</v>
      </c>
    </row>
    <row r="24" spans="2:25" s="918" customFormat="1" ht="15.75" customHeight="1">
      <c r="B24" s="732" t="s">
        <v>1610</v>
      </c>
      <c r="C24" s="369">
        <v>62715.421000000002</v>
      </c>
      <c r="D24" s="369">
        <v>0</v>
      </c>
      <c r="E24" s="369">
        <v>0</v>
      </c>
      <c r="F24" s="369">
        <v>0</v>
      </c>
      <c r="G24" s="369">
        <v>8586.4060000000009</v>
      </c>
      <c r="H24" s="369">
        <v>0.51700000000000002</v>
      </c>
      <c r="I24" s="369">
        <v>419.80399999999997</v>
      </c>
      <c r="J24" s="369">
        <v>413.02800000000002</v>
      </c>
      <c r="K24" s="369">
        <v>10661.556</v>
      </c>
      <c r="L24" s="369">
        <v>5865.7309999999998</v>
      </c>
      <c r="M24" s="369">
        <v>646.95600000000002</v>
      </c>
      <c r="N24" s="369">
        <v>6323.018</v>
      </c>
      <c r="O24" s="369">
        <v>6421.6229999999996</v>
      </c>
      <c r="P24" s="369">
        <v>4329.0349999999999</v>
      </c>
      <c r="Q24" s="369">
        <v>3113.4949999999999</v>
      </c>
      <c r="R24" s="369">
        <v>2833.9459999999999</v>
      </c>
      <c r="S24" s="369">
        <v>3797.1439999999998</v>
      </c>
      <c r="T24" s="369">
        <v>3253.4259999999999</v>
      </c>
      <c r="U24" s="369">
        <v>1786.1669999999999</v>
      </c>
      <c r="V24" s="369">
        <v>97.433999999999997</v>
      </c>
      <c r="W24" s="369">
        <v>622.30100000000004</v>
      </c>
      <c r="X24" s="369">
        <v>345.58100000000002</v>
      </c>
      <c r="Y24" s="369">
        <v>3198.2530000000002</v>
      </c>
    </row>
    <row r="25" spans="2:25" s="918" customFormat="1" ht="15.75" customHeight="1">
      <c r="B25" s="730" t="s">
        <v>1622</v>
      </c>
      <c r="C25" s="370">
        <v>15642.089</v>
      </c>
      <c r="D25" s="370">
        <v>0</v>
      </c>
      <c r="E25" s="370">
        <v>0</v>
      </c>
      <c r="F25" s="370">
        <v>0</v>
      </c>
      <c r="G25" s="370">
        <v>322.47899999999998</v>
      </c>
      <c r="H25" s="370">
        <v>0</v>
      </c>
      <c r="I25" s="370">
        <v>516.65700000000004</v>
      </c>
      <c r="J25" s="370">
        <v>32.21</v>
      </c>
      <c r="K25" s="370">
        <v>2261.8110000000001</v>
      </c>
      <c r="L25" s="370">
        <v>142.44999999999999</v>
      </c>
      <c r="M25" s="370">
        <v>112.721</v>
      </c>
      <c r="N25" s="370">
        <v>3358.6770000000001</v>
      </c>
      <c r="O25" s="370">
        <v>2624.4450000000002</v>
      </c>
      <c r="P25" s="370">
        <v>635.19100000000003</v>
      </c>
      <c r="Q25" s="370">
        <v>1723.499</v>
      </c>
      <c r="R25" s="370">
        <v>278.435</v>
      </c>
      <c r="S25" s="370">
        <v>1823.9780000000001</v>
      </c>
      <c r="T25" s="370">
        <v>673.61199999999997</v>
      </c>
      <c r="U25" s="370">
        <v>260.76100000000002</v>
      </c>
      <c r="V25" s="370">
        <v>102.11</v>
      </c>
      <c r="W25" s="370">
        <v>250.107</v>
      </c>
      <c r="X25" s="370">
        <v>224.256</v>
      </c>
      <c r="Y25" s="370">
        <v>298.69</v>
      </c>
    </row>
    <row r="26" spans="2:25" s="918" customFormat="1" ht="15.75" customHeight="1">
      <c r="B26" s="907" t="s">
        <v>1714</v>
      </c>
      <c r="C26" s="1072">
        <v>154603.05600000001</v>
      </c>
      <c r="D26" s="1072">
        <v>0</v>
      </c>
      <c r="E26" s="1072">
        <v>0</v>
      </c>
      <c r="F26" s="1072">
        <v>0</v>
      </c>
      <c r="G26" s="1072">
        <v>92.921999999999997</v>
      </c>
      <c r="H26" s="1072">
        <v>124022.238</v>
      </c>
      <c r="I26" s="1072">
        <v>1748.11</v>
      </c>
      <c r="J26" s="1072">
        <v>83.989000000000004</v>
      </c>
      <c r="K26" s="1072">
        <v>3198.4169999999999</v>
      </c>
      <c r="L26" s="1072">
        <v>171.01</v>
      </c>
      <c r="M26" s="1072">
        <v>89.941999999999993</v>
      </c>
      <c r="N26" s="1072">
        <v>4582.24</v>
      </c>
      <c r="O26" s="1072">
        <v>6851.6139999999996</v>
      </c>
      <c r="P26" s="1072">
        <v>1633.653</v>
      </c>
      <c r="Q26" s="1072">
        <v>2792.328</v>
      </c>
      <c r="R26" s="1072">
        <v>849.95600000000002</v>
      </c>
      <c r="S26" s="1072">
        <v>2322.5569999999998</v>
      </c>
      <c r="T26" s="1072">
        <v>2642.0839999999998</v>
      </c>
      <c r="U26" s="1072">
        <v>825.56299999999999</v>
      </c>
      <c r="V26" s="1072">
        <v>497.62400000000002</v>
      </c>
      <c r="W26" s="1072">
        <v>903.91600000000005</v>
      </c>
      <c r="X26" s="1072">
        <v>454.63799999999998</v>
      </c>
      <c r="Y26" s="1072">
        <v>840.25400000000002</v>
      </c>
    </row>
    <row r="27" spans="2:25" s="918" customFormat="1" ht="15.75" customHeight="1">
      <c r="B27" s="730" t="s">
        <v>1621</v>
      </c>
      <c r="C27" s="370">
        <v>105595.864</v>
      </c>
      <c r="D27" s="370">
        <v>0</v>
      </c>
      <c r="E27" s="370">
        <v>0</v>
      </c>
      <c r="F27" s="370">
        <v>0</v>
      </c>
      <c r="G27" s="370">
        <v>0</v>
      </c>
      <c r="H27" s="370">
        <v>101613.89</v>
      </c>
      <c r="I27" s="370">
        <v>283.69900000000001</v>
      </c>
      <c r="J27" s="370">
        <v>9.4920000000000009</v>
      </c>
      <c r="K27" s="370">
        <v>312.51499999999999</v>
      </c>
      <c r="L27" s="370">
        <v>21.495999999999999</v>
      </c>
      <c r="M27" s="370">
        <v>10.089</v>
      </c>
      <c r="N27" s="370">
        <v>471.87700000000001</v>
      </c>
      <c r="O27" s="370">
        <v>772.86599999999999</v>
      </c>
      <c r="P27" s="370">
        <v>243.55699999999999</v>
      </c>
      <c r="Q27" s="370">
        <v>413.72899999999998</v>
      </c>
      <c r="R27" s="370">
        <v>114.43</v>
      </c>
      <c r="S27" s="370">
        <v>94.272000000000006</v>
      </c>
      <c r="T27" s="370">
        <v>456.25200000000001</v>
      </c>
      <c r="U27" s="370">
        <v>97.361000000000004</v>
      </c>
      <c r="V27" s="370">
        <v>182.26900000000001</v>
      </c>
      <c r="W27" s="370">
        <v>281.32799999999997</v>
      </c>
      <c r="X27" s="370">
        <v>47.067</v>
      </c>
      <c r="Y27" s="370">
        <v>169.67400000000001</v>
      </c>
    </row>
    <row r="28" spans="2:25" s="918" customFormat="1" ht="15.75" customHeight="1">
      <c r="B28" s="732" t="s">
        <v>1762</v>
      </c>
      <c r="C28" s="369">
        <v>10266.974</v>
      </c>
      <c r="D28" s="369">
        <v>0</v>
      </c>
      <c r="E28" s="369">
        <v>0</v>
      </c>
      <c r="F28" s="369">
        <v>0</v>
      </c>
      <c r="G28" s="369">
        <v>26.64</v>
      </c>
      <c r="H28" s="369">
        <v>2806.105</v>
      </c>
      <c r="I28" s="369">
        <v>365.53300000000002</v>
      </c>
      <c r="J28" s="369">
        <v>8.4459999999999997</v>
      </c>
      <c r="K28" s="369">
        <v>362.03300000000002</v>
      </c>
      <c r="L28" s="369">
        <v>21.788</v>
      </c>
      <c r="M28" s="369">
        <v>12.644</v>
      </c>
      <c r="N28" s="369">
        <v>2063.5680000000002</v>
      </c>
      <c r="O28" s="369">
        <v>948.99199999999996</v>
      </c>
      <c r="P28" s="369">
        <v>179.73500000000001</v>
      </c>
      <c r="Q28" s="369">
        <v>547.31500000000005</v>
      </c>
      <c r="R28" s="369">
        <v>233.52699999999999</v>
      </c>
      <c r="S28" s="369">
        <v>1663.578</v>
      </c>
      <c r="T28" s="369">
        <v>479.59</v>
      </c>
      <c r="U28" s="369">
        <v>113.68899999999999</v>
      </c>
      <c r="V28" s="369">
        <v>61.930999999999997</v>
      </c>
      <c r="W28" s="369">
        <v>165.91300000000001</v>
      </c>
      <c r="X28" s="369">
        <v>74.355999999999995</v>
      </c>
      <c r="Y28" s="369">
        <v>131.59100000000001</v>
      </c>
    </row>
    <row r="29" spans="2:25" s="918" customFormat="1" ht="15.75" customHeight="1">
      <c r="B29" s="730" t="s">
        <v>1619</v>
      </c>
      <c r="C29" s="370">
        <v>14199.419</v>
      </c>
      <c r="D29" s="370">
        <v>0</v>
      </c>
      <c r="E29" s="370">
        <v>0</v>
      </c>
      <c r="F29" s="370">
        <v>0</v>
      </c>
      <c r="G29" s="370">
        <v>0</v>
      </c>
      <c r="H29" s="370">
        <v>12140.832</v>
      </c>
      <c r="I29" s="370">
        <v>93.363</v>
      </c>
      <c r="J29" s="370">
        <v>2.516</v>
      </c>
      <c r="K29" s="370">
        <v>120.68899999999999</v>
      </c>
      <c r="L29" s="370">
        <v>3.831</v>
      </c>
      <c r="M29" s="370">
        <v>1.903</v>
      </c>
      <c r="N29" s="370">
        <v>148.828</v>
      </c>
      <c r="O29" s="370">
        <v>458.55500000000001</v>
      </c>
      <c r="P29" s="370">
        <v>129.648</v>
      </c>
      <c r="Q29" s="370">
        <v>202.767</v>
      </c>
      <c r="R29" s="370">
        <v>43.055</v>
      </c>
      <c r="S29" s="370">
        <v>43.725999999999999</v>
      </c>
      <c r="T29" s="370">
        <v>442.76400000000001</v>
      </c>
      <c r="U29" s="370">
        <v>52.689</v>
      </c>
      <c r="V29" s="370">
        <v>42.387999999999998</v>
      </c>
      <c r="W29" s="370">
        <v>90.923000000000002</v>
      </c>
      <c r="X29" s="370">
        <v>43.978999999999999</v>
      </c>
      <c r="Y29" s="370">
        <v>136.96299999999999</v>
      </c>
    </row>
    <row r="30" spans="2:25" s="918" customFormat="1" ht="15.75" customHeight="1">
      <c r="B30" s="732" t="s">
        <v>1618</v>
      </c>
      <c r="C30" s="369">
        <v>17072.53</v>
      </c>
      <c r="D30" s="369">
        <v>0</v>
      </c>
      <c r="E30" s="369">
        <v>0</v>
      </c>
      <c r="F30" s="369">
        <v>0</v>
      </c>
      <c r="G30" s="369">
        <v>66.281999999999996</v>
      </c>
      <c r="H30" s="369">
        <v>336.83</v>
      </c>
      <c r="I30" s="369">
        <v>930.7</v>
      </c>
      <c r="J30" s="369">
        <v>63.363999999999997</v>
      </c>
      <c r="K30" s="369">
        <v>2386.0639999999999</v>
      </c>
      <c r="L30" s="369">
        <v>122.59</v>
      </c>
      <c r="M30" s="369">
        <v>65.150999999999996</v>
      </c>
      <c r="N30" s="369">
        <v>1881.0429999999999</v>
      </c>
      <c r="O30" s="369">
        <v>4606.2950000000001</v>
      </c>
      <c r="P30" s="369">
        <v>1068.2170000000001</v>
      </c>
      <c r="Q30" s="369">
        <v>1577.6769999999999</v>
      </c>
      <c r="R30" s="369">
        <v>454.101</v>
      </c>
      <c r="S30" s="369">
        <v>516.29700000000003</v>
      </c>
      <c r="T30" s="369">
        <v>1219.5920000000001</v>
      </c>
      <c r="U30" s="369">
        <v>555.03200000000004</v>
      </c>
      <c r="V30" s="369">
        <v>204.68700000000001</v>
      </c>
      <c r="W30" s="369">
        <v>352.654</v>
      </c>
      <c r="X30" s="369">
        <v>284.041</v>
      </c>
      <c r="Y30" s="369">
        <v>381.91300000000001</v>
      </c>
    </row>
    <row r="31" spans="2:25" s="918" customFormat="1" ht="15.75" customHeight="1">
      <c r="B31" s="730" t="s">
        <v>1713</v>
      </c>
      <c r="C31" s="370">
        <v>7468.2690000000002</v>
      </c>
      <c r="D31" s="370">
        <v>0</v>
      </c>
      <c r="E31" s="370">
        <v>0</v>
      </c>
      <c r="F31" s="370">
        <v>0</v>
      </c>
      <c r="G31" s="370">
        <v>0</v>
      </c>
      <c r="H31" s="370">
        <v>7124.5810000000001</v>
      </c>
      <c r="I31" s="370">
        <v>74.814999999999998</v>
      </c>
      <c r="J31" s="370">
        <v>0.17100000000000001</v>
      </c>
      <c r="K31" s="370">
        <v>17.117000000000001</v>
      </c>
      <c r="L31" s="370">
        <v>1.3049999999999999</v>
      </c>
      <c r="M31" s="370">
        <v>0.155</v>
      </c>
      <c r="N31" s="370">
        <v>16.922999999999998</v>
      </c>
      <c r="O31" s="370">
        <v>64.906000000000006</v>
      </c>
      <c r="P31" s="370">
        <v>12.497</v>
      </c>
      <c r="Q31" s="370">
        <v>50.841000000000001</v>
      </c>
      <c r="R31" s="370">
        <v>4.843</v>
      </c>
      <c r="S31" s="370">
        <v>4.6840000000000002</v>
      </c>
      <c r="T31" s="370">
        <v>43.886000000000003</v>
      </c>
      <c r="U31" s="370">
        <v>6.7930000000000001</v>
      </c>
      <c r="V31" s="370">
        <v>6.3479999999999999</v>
      </c>
      <c r="W31" s="370">
        <v>13.097</v>
      </c>
      <c r="X31" s="370">
        <v>5.194</v>
      </c>
      <c r="Y31" s="370">
        <v>20.113</v>
      </c>
    </row>
    <row r="32" spans="2:25" s="918" customFormat="1" ht="15.75" customHeight="1" thickBot="1">
      <c r="B32" s="704" t="s">
        <v>1751</v>
      </c>
      <c r="C32" s="707">
        <v>232960.56599999999</v>
      </c>
      <c r="D32" s="707">
        <v>0</v>
      </c>
      <c r="E32" s="707">
        <v>0</v>
      </c>
      <c r="F32" s="707">
        <v>0</v>
      </c>
      <c r="G32" s="707">
        <v>9001.8080000000009</v>
      </c>
      <c r="H32" s="707">
        <v>124022.754</v>
      </c>
      <c r="I32" s="707">
        <v>2684.57</v>
      </c>
      <c r="J32" s="707">
        <v>529.22699999999998</v>
      </c>
      <c r="K32" s="707">
        <v>16121.784</v>
      </c>
      <c r="L32" s="707">
        <v>6179.1909999999998</v>
      </c>
      <c r="M32" s="707">
        <v>849.62</v>
      </c>
      <c r="N32" s="707">
        <v>14263.933999999999</v>
      </c>
      <c r="O32" s="707">
        <v>15897.681</v>
      </c>
      <c r="P32" s="707">
        <v>6597.88</v>
      </c>
      <c r="Q32" s="707">
        <v>7629.3220000000001</v>
      </c>
      <c r="R32" s="707">
        <v>3962.337</v>
      </c>
      <c r="S32" s="707">
        <v>7943.6790000000001</v>
      </c>
      <c r="T32" s="707">
        <v>6569.1220000000003</v>
      </c>
      <c r="U32" s="707">
        <v>2872.4920000000002</v>
      </c>
      <c r="V32" s="707">
        <v>697.16800000000001</v>
      </c>
      <c r="W32" s="707">
        <v>1776.3230000000001</v>
      </c>
      <c r="X32" s="707">
        <v>1024.4760000000001</v>
      </c>
      <c r="Y32" s="707">
        <v>4337.1980000000003</v>
      </c>
    </row>
    <row r="33" spans="2:25" s="918" customFormat="1" ht="15.75" customHeight="1" thickBot="1">
      <c r="B33" s="704" t="s">
        <v>1193</v>
      </c>
      <c r="C33" s="707">
        <v>442889.908</v>
      </c>
      <c r="D33" s="707">
        <v>41833.43</v>
      </c>
      <c r="E33" s="707">
        <v>76380.506999999998</v>
      </c>
      <c r="F33" s="707">
        <v>4702.5659999999998</v>
      </c>
      <c r="G33" s="707">
        <v>15900.071</v>
      </c>
      <c r="H33" s="707">
        <v>148991.71799999999</v>
      </c>
      <c r="I33" s="707">
        <v>3647.86</v>
      </c>
      <c r="J33" s="707">
        <v>664.65099999999995</v>
      </c>
      <c r="K33" s="707">
        <v>19932.418000000001</v>
      </c>
      <c r="L33" s="707">
        <v>13391.964</v>
      </c>
      <c r="M33" s="707">
        <v>1317.5360000000001</v>
      </c>
      <c r="N33" s="707">
        <v>20370.708999999999</v>
      </c>
      <c r="O33" s="707">
        <v>19256.235000000001</v>
      </c>
      <c r="P33" s="707">
        <v>10778.503000000001</v>
      </c>
      <c r="Q33" s="707">
        <v>9047.2780000000002</v>
      </c>
      <c r="R33" s="707">
        <v>4556.7809999999999</v>
      </c>
      <c r="S33" s="707">
        <v>12834.066000000001</v>
      </c>
      <c r="T33" s="707">
        <v>9575.3310000000001</v>
      </c>
      <c r="U33" s="707">
        <v>3968.65</v>
      </c>
      <c r="V33" s="707">
        <v>1075.5</v>
      </c>
      <c r="W33" s="707">
        <v>2543.41</v>
      </c>
      <c r="X33" s="707">
        <v>1373.328</v>
      </c>
      <c r="Y33" s="707">
        <v>20747.397000000001</v>
      </c>
    </row>
    <row r="34" spans="2:25" ht="15">
      <c r="B34" s="1359" t="s">
        <v>1761</v>
      </c>
      <c r="C34" s="1359" t="s">
        <v>0</v>
      </c>
      <c r="D34" s="1359" t="s">
        <v>0</v>
      </c>
      <c r="E34" s="1359" t="s">
        <v>0</v>
      </c>
      <c r="F34" s="1359" t="s">
        <v>0</v>
      </c>
      <c r="G34" s="1359" t="s">
        <v>0</v>
      </c>
      <c r="H34" s="1359" t="s">
        <v>0</v>
      </c>
      <c r="I34" s="1359"/>
      <c r="J34" s="1360"/>
      <c r="K34" s="1360"/>
      <c r="L34" s="924"/>
      <c r="M34" s="924"/>
      <c r="N34" s="924"/>
      <c r="O34" s="924"/>
      <c r="P34" s="924"/>
      <c r="Q34" s="924"/>
      <c r="R34" s="924"/>
      <c r="S34" s="924"/>
      <c r="T34" s="924"/>
      <c r="U34" s="924"/>
      <c r="V34" s="924"/>
      <c r="W34" s="924"/>
      <c r="X34" s="924"/>
      <c r="Y34" s="924"/>
    </row>
    <row r="35" spans="2:25" ht="15">
      <c r="B35" s="1359" t="s">
        <v>1760</v>
      </c>
      <c r="C35" s="1359" t="s">
        <v>0</v>
      </c>
      <c r="D35" s="1359" t="s">
        <v>0</v>
      </c>
      <c r="E35" s="1359" t="s">
        <v>0</v>
      </c>
      <c r="F35" s="1359" t="s">
        <v>0</v>
      </c>
      <c r="G35" s="1359" t="s">
        <v>0</v>
      </c>
      <c r="H35" s="1359" t="s">
        <v>0</v>
      </c>
      <c r="I35" s="1359"/>
      <c r="J35" s="924"/>
      <c r="K35" s="924"/>
      <c r="L35" s="924"/>
      <c r="M35" s="924"/>
      <c r="N35" s="924"/>
      <c r="O35" s="924"/>
      <c r="P35" s="924"/>
      <c r="Q35" s="924"/>
      <c r="R35" s="924"/>
      <c r="S35" s="924"/>
      <c r="T35" s="924"/>
      <c r="U35" s="924"/>
      <c r="V35" s="924"/>
      <c r="W35" s="924"/>
      <c r="X35" s="924"/>
      <c r="Y35" s="924"/>
    </row>
  </sheetData>
  <mergeCells count="5">
    <mergeCell ref="I4:Y4"/>
    <mergeCell ref="B34:I34"/>
    <mergeCell ref="J34:K34"/>
    <mergeCell ref="B35:I35"/>
    <mergeCell ref="B2:Y2"/>
  </mergeCells>
  <pageMargins left="0.7" right="0.7" top="0.75" bottom="0.75" header="0.3" footer="0.3"/>
  <pageSetup scale="54" orientation="landscape" horizontalDpi="72" verticalDpi="72"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Y149"/>
  <sheetViews>
    <sheetView showGridLines="0" showRowColHeaders="0" zoomScale="70" zoomScaleNormal="70" workbookViewId="0"/>
  </sheetViews>
  <sheetFormatPr baseColWidth="10" defaultColWidth="8.88671875" defaultRowHeight="0" customHeight="1" zeroHeight="1"/>
  <cols>
    <col min="1" max="1" width="8.88671875" style="915" customWidth="1"/>
    <col min="2" max="2" width="50.5546875" style="915" customWidth="1"/>
    <col min="3" max="3" width="10.44140625" style="915" customWidth="1"/>
    <col min="4" max="5" width="8.33203125" style="915" bestFit="1" customWidth="1"/>
    <col min="6" max="6" width="7.44140625" style="915" bestFit="1" customWidth="1"/>
    <col min="7" max="7" width="8.44140625" style="915" bestFit="1" customWidth="1"/>
    <col min="8" max="8" width="10.44140625" style="915" bestFit="1" customWidth="1"/>
    <col min="9" max="9" width="8.44140625" style="915" bestFit="1" customWidth="1"/>
    <col min="10" max="10" width="6.88671875" style="915" bestFit="1" customWidth="1"/>
    <col min="11" max="11" width="9.44140625" style="915" bestFit="1" customWidth="1"/>
    <col min="12" max="12" width="8.44140625" style="915" bestFit="1" customWidth="1"/>
    <col min="13" max="13" width="7.44140625" style="915" bestFit="1" customWidth="1"/>
    <col min="14" max="21" width="8.44140625" style="915" bestFit="1" customWidth="1"/>
    <col min="22" max="24" width="7.44140625" style="915" bestFit="1" customWidth="1"/>
    <col min="25" max="25" width="8.44140625" style="915" bestFit="1" customWidth="1"/>
    <col min="26" max="16384" width="8.88671875" style="915"/>
  </cols>
  <sheetData>
    <row r="1" spans="2:25" ht="17.25" customHeight="1"/>
    <row r="2" spans="2:25" ht="19.8" thickBot="1">
      <c r="B2" s="1328" t="s">
        <v>1793</v>
      </c>
      <c r="C2" s="1328"/>
      <c r="D2" s="1328"/>
      <c r="E2" s="1328"/>
      <c r="F2" s="1328"/>
      <c r="G2" s="1328"/>
      <c r="H2" s="1328"/>
      <c r="I2" s="1328"/>
      <c r="J2" s="1328"/>
      <c r="K2" s="1328"/>
      <c r="L2" s="1328"/>
      <c r="M2" s="1328"/>
      <c r="N2" s="1328"/>
      <c r="O2" s="1328"/>
      <c r="P2" s="1328"/>
      <c r="Q2" s="1328"/>
      <c r="R2" s="1328"/>
      <c r="S2" s="1328"/>
      <c r="T2" s="1328"/>
      <c r="U2" s="1328"/>
      <c r="V2" s="1328"/>
      <c r="W2" s="1328"/>
      <c r="X2" s="1328"/>
      <c r="Y2" s="1328"/>
    </row>
    <row r="3" spans="2:25" ht="12.75" customHeight="1">
      <c r="B3" s="916" t="s">
        <v>1790</v>
      </c>
      <c r="C3" s="917"/>
      <c r="D3" s="917"/>
      <c r="E3" s="917"/>
      <c r="F3" s="917"/>
      <c r="G3" s="917"/>
      <c r="H3" s="917"/>
      <c r="I3" s="917"/>
      <c r="J3" s="917"/>
      <c r="K3" s="917"/>
      <c r="L3" s="917"/>
      <c r="M3" s="917"/>
      <c r="N3" s="917"/>
      <c r="O3" s="917"/>
      <c r="P3" s="917"/>
      <c r="Q3" s="917"/>
      <c r="R3" s="917"/>
      <c r="S3" s="917"/>
      <c r="T3" s="917"/>
      <c r="U3" s="917"/>
      <c r="V3" s="917"/>
      <c r="W3" s="917"/>
      <c r="X3" s="917"/>
      <c r="Y3" s="917"/>
    </row>
    <row r="4" spans="2:25" s="918" customFormat="1" ht="17.25" customHeight="1">
      <c r="C4" s="919"/>
      <c r="D4" s="920"/>
      <c r="E4" s="919"/>
      <c r="F4" s="919"/>
      <c r="G4" s="919"/>
      <c r="H4" s="919"/>
      <c r="I4" s="1358" t="s">
        <v>1789</v>
      </c>
      <c r="J4" s="1358"/>
      <c r="K4" s="1358"/>
      <c r="L4" s="1358"/>
      <c r="M4" s="1358"/>
      <c r="N4" s="1358"/>
      <c r="O4" s="1358"/>
      <c r="P4" s="1358"/>
      <c r="Q4" s="1358"/>
      <c r="R4" s="1358"/>
      <c r="S4" s="1358"/>
      <c r="T4" s="1358"/>
      <c r="U4" s="1358"/>
      <c r="V4" s="1358"/>
      <c r="W4" s="1358"/>
      <c r="X4" s="1358"/>
      <c r="Y4" s="1358"/>
    </row>
    <row r="5" spans="2:25" s="918" customFormat="1" ht="102.6">
      <c r="B5" s="925" t="s">
        <v>1788</v>
      </c>
      <c r="C5" s="926" t="s">
        <v>1193</v>
      </c>
      <c r="D5" s="927" t="s">
        <v>1787</v>
      </c>
      <c r="E5" s="927" t="s">
        <v>1786</v>
      </c>
      <c r="F5" s="926" t="s">
        <v>1785</v>
      </c>
      <c r="G5" s="926" t="s">
        <v>1784</v>
      </c>
      <c r="H5" s="926" t="s">
        <v>1783</v>
      </c>
      <c r="I5" s="928" t="s">
        <v>1782</v>
      </c>
      <c r="J5" s="928" t="s">
        <v>1781</v>
      </c>
      <c r="K5" s="928" t="s">
        <v>1780</v>
      </c>
      <c r="L5" s="928" t="s">
        <v>1779</v>
      </c>
      <c r="M5" s="928" t="s">
        <v>1778</v>
      </c>
      <c r="N5" s="928" t="s">
        <v>1777</v>
      </c>
      <c r="O5" s="928" t="s">
        <v>1776</v>
      </c>
      <c r="P5" s="928" t="s">
        <v>1775</v>
      </c>
      <c r="Q5" s="928" t="s">
        <v>1774</v>
      </c>
      <c r="R5" s="928" t="s">
        <v>1773</v>
      </c>
      <c r="S5" s="928" t="s">
        <v>1772</v>
      </c>
      <c r="T5" s="928" t="s">
        <v>1771</v>
      </c>
      <c r="U5" s="928" t="s">
        <v>1770</v>
      </c>
      <c r="V5" s="928" t="s">
        <v>1769</v>
      </c>
      <c r="W5" s="928" t="s">
        <v>1768</v>
      </c>
      <c r="X5" s="928" t="s">
        <v>1767</v>
      </c>
      <c r="Y5" s="928" t="s">
        <v>1766</v>
      </c>
    </row>
    <row r="6" spans="2:25" s="918" customFormat="1" ht="15.75" customHeight="1">
      <c r="B6" s="325" t="s">
        <v>1655</v>
      </c>
      <c r="C6" s="369">
        <v>8683.598</v>
      </c>
      <c r="D6" s="369">
        <v>9071.01</v>
      </c>
      <c r="E6" s="369">
        <v>-387.41199999999998</v>
      </c>
      <c r="F6" s="369">
        <v>0</v>
      </c>
      <c r="G6" s="369">
        <v>0</v>
      </c>
      <c r="H6" s="369">
        <v>0</v>
      </c>
      <c r="I6" s="369">
        <v>0</v>
      </c>
      <c r="J6" s="369">
        <v>0</v>
      </c>
      <c r="K6" s="369">
        <v>0</v>
      </c>
      <c r="L6" s="369">
        <v>0</v>
      </c>
      <c r="M6" s="369">
        <v>0</v>
      </c>
      <c r="N6" s="369">
        <v>0</v>
      </c>
      <c r="O6" s="369">
        <v>0</v>
      </c>
      <c r="P6" s="369">
        <v>0</v>
      </c>
      <c r="Q6" s="369">
        <v>0</v>
      </c>
      <c r="R6" s="369">
        <v>0</v>
      </c>
      <c r="S6" s="369">
        <v>0</v>
      </c>
      <c r="T6" s="369">
        <v>0</v>
      </c>
      <c r="U6" s="369">
        <v>0</v>
      </c>
      <c r="V6" s="369">
        <v>0</v>
      </c>
      <c r="W6" s="369">
        <v>0</v>
      </c>
      <c r="X6" s="369">
        <v>0</v>
      </c>
      <c r="Y6" s="369">
        <v>0</v>
      </c>
    </row>
    <row r="7" spans="2:25" s="918" customFormat="1" ht="15.75" customHeight="1">
      <c r="B7" s="323" t="s">
        <v>1682</v>
      </c>
      <c r="C7" s="370">
        <v>412.17099999999999</v>
      </c>
      <c r="D7" s="370">
        <v>0</v>
      </c>
      <c r="E7" s="370">
        <v>397.99099999999999</v>
      </c>
      <c r="F7" s="370">
        <v>0</v>
      </c>
      <c r="G7" s="370">
        <v>0</v>
      </c>
      <c r="H7" s="370">
        <v>0</v>
      </c>
      <c r="I7" s="370">
        <v>1.516</v>
      </c>
      <c r="J7" s="370">
        <v>0</v>
      </c>
      <c r="K7" s="370">
        <v>0</v>
      </c>
      <c r="L7" s="370">
        <v>0</v>
      </c>
      <c r="M7" s="370">
        <v>0</v>
      </c>
      <c r="N7" s="370">
        <v>0</v>
      </c>
      <c r="O7" s="370">
        <v>0</v>
      </c>
      <c r="P7" s="370">
        <v>12.555</v>
      </c>
      <c r="Q7" s="370">
        <v>0</v>
      </c>
      <c r="R7" s="370">
        <v>0</v>
      </c>
      <c r="S7" s="370">
        <v>0</v>
      </c>
      <c r="T7" s="370">
        <v>0</v>
      </c>
      <c r="U7" s="370">
        <v>0</v>
      </c>
      <c r="V7" s="370">
        <v>0</v>
      </c>
      <c r="W7" s="370">
        <v>0</v>
      </c>
      <c r="X7" s="370">
        <v>0.109</v>
      </c>
      <c r="Y7" s="370">
        <v>0</v>
      </c>
    </row>
    <row r="8" spans="2:25" s="918" customFormat="1" ht="15.75" customHeight="1">
      <c r="B8" s="325" t="s">
        <v>1654</v>
      </c>
      <c r="C8" s="369">
        <v>1777.2080000000001</v>
      </c>
      <c r="D8" s="369">
        <v>0</v>
      </c>
      <c r="E8" s="369">
        <v>1777.2080000000001</v>
      </c>
      <c r="F8" s="369">
        <v>0</v>
      </c>
      <c r="G8" s="369">
        <v>0</v>
      </c>
      <c r="H8" s="369">
        <v>0</v>
      </c>
      <c r="I8" s="369">
        <v>0</v>
      </c>
      <c r="J8" s="369">
        <v>0</v>
      </c>
      <c r="K8" s="369">
        <v>0</v>
      </c>
      <c r="L8" s="369">
        <v>0</v>
      </c>
      <c r="M8" s="369">
        <v>0</v>
      </c>
      <c r="N8" s="369">
        <v>0</v>
      </c>
      <c r="O8" s="369">
        <v>0</v>
      </c>
      <c r="P8" s="369">
        <v>0</v>
      </c>
      <c r="Q8" s="369">
        <v>0</v>
      </c>
      <c r="R8" s="369">
        <v>0</v>
      </c>
      <c r="S8" s="369">
        <v>0</v>
      </c>
      <c r="T8" s="369">
        <v>0</v>
      </c>
      <c r="U8" s="369">
        <v>0</v>
      </c>
      <c r="V8" s="369">
        <v>0</v>
      </c>
      <c r="W8" s="369">
        <v>0</v>
      </c>
      <c r="X8" s="369">
        <v>0</v>
      </c>
      <c r="Y8" s="369">
        <v>0</v>
      </c>
    </row>
    <row r="9" spans="2:25" s="918" customFormat="1" ht="15.75" customHeight="1">
      <c r="B9" s="323" t="s">
        <v>1765</v>
      </c>
      <c r="C9" s="370">
        <v>0</v>
      </c>
      <c r="D9" s="370">
        <v>0</v>
      </c>
      <c r="E9" s="370">
        <v>0</v>
      </c>
      <c r="F9" s="370">
        <v>0</v>
      </c>
      <c r="G9" s="370">
        <v>0</v>
      </c>
      <c r="H9" s="370">
        <v>0</v>
      </c>
      <c r="I9" s="370">
        <v>0</v>
      </c>
      <c r="J9" s="370">
        <v>0</v>
      </c>
      <c r="K9" s="370">
        <v>0</v>
      </c>
      <c r="L9" s="370">
        <v>0</v>
      </c>
      <c r="M9" s="370">
        <v>0</v>
      </c>
      <c r="N9" s="370">
        <v>0</v>
      </c>
      <c r="O9" s="370">
        <v>0</v>
      </c>
      <c r="P9" s="370">
        <v>0</v>
      </c>
      <c r="Q9" s="370">
        <v>0</v>
      </c>
      <c r="R9" s="370">
        <v>0</v>
      </c>
      <c r="S9" s="370">
        <v>0</v>
      </c>
      <c r="T9" s="370">
        <v>0</v>
      </c>
      <c r="U9" s="370">
        <v>0</v>
      </c>
      <c r="V9" s="370">
        <v>0</v>
      </c>
      <c r="W9" s="370">
        <v>0</v>
      </c>
      <c r="X9" s="370">
        <v>0</v>
      </c>
      <c r="Y9" s="370">
        <v>0</v>
      </c>
    </row>
    <row r="10" spans="2:25" s="918" customFormat="1" ht="15.75" customHeight="1">
      <c r="B10" s="325" t="s">
        <v>1764</v>
      </c>
      <c r="C10" s="369">
        <v>0</v>
      </c>
      <c r="D10" s="369">
        <v>0</v>
      </c>
      <c r="E10" s="369">
        <v>0</v>
      </c>
      <c r="F10" s="369">
        <v>0</v>
      </c>
      <c r="G10" s="369">
        <v>0</v>
      </c>
      <c r="H10" s="369">
        <v>0</v>
      </c>
      <c r="I10" s="369">
        <v>0</v>
      </c>
      <c r="J10" s="369">
        <v>0</v>
      </c>
      <c r="K10" s="369">
        <v>0</v>
      </c>
      <c r="L10" s="369">
        <v>0</v>
      </c>
      <c r="M10" s="369">
        <v>0</v>
      </c>
      <c r="N10" s="369">
        <v>0</v>
      </c>
      <c r="O10" s="369">
        <v>0</v>
      </c>
      <c r="P10" s="369">
        <v>0</v>
      </c>
      <c r="Q10" s="369">
        <v>0</v>
      </c>
      <c r="R10" s="369">
        <v>0</v>
      </c>
      <c r="S10" s="369">
        <v>0</v>
      </c>
      <c r="T10" s="369">
        <v>0</v>
      </c>
      <c r="U10" s="369">
        <v>0</v>
      </c>
      <c r="V10" s="369">
        <v>0</v>
      </c>
      <c r="W10" s="369">
        <v>0</v>
      </c>
      <c r="X10" s="369">
        <v>0</v>
      </c>
      <c r="Y10" s="369">
        <v>0</v>
      </c>
    </row>
    <row r="11" spans="2:25" s="918" customFormat="1" ht="15.75" customHeight="1">
      <c r="B11" s="323" t="s">
        <v>1664</v>
      </c>
      <c r="C11" s="370">
        <v>1321.779</v>
      </c>
      <c r="D11" s="370">
        <v>0</v>
      </c>
      <c r="E11" s="370">
        <v>0</v>
      </c>
      <c r="F11" s="370">
        <v>1254.3309999999999</v>
      </c>
      <c r="G11" s="370">
        <v>0</v>
      </c>
      <c r="H11" s="370">
        <v>0.92200000000000004</v>
      </c>
      <c r="I11" s="370">
        <v>0</v>
      </c>
      <c r="J11" s="370">
        <v>1.2629999999999999</v>
      </c>
      <c r="K11" s="370">
        <v>15.904</v>
      </c>
      <c r="L11" s="370">
        <v>8.5969999999999995</v>
      </c>
      <c r="M11" s="370">
        <v>6.1740000000000004</v>
      </c>
      <c r="N11" s="370">
        <v>1.054</v>
      </c>
      <c r="O11" s="370">
        <v>14.835000000000001</v>
      </c>
      <c r="P11" s="370">
        <v>9.0180000000000007</v>
      </c>
      <c r="Q11" s="370">
        <v>0.09</v>
      </c>
      <c r="R11" s="370">
        <v>0.105</v>
      </c>
      <c r="S11" s="370">
        <v>4.5519999999999996</v>
      </c>
      <c r="T11" s="370">
        <v>1.546</v>
      </c>
      <c r="U11" s="370">
        <v>0.19800000000000001</v>
      </c>
      <c r="V11" s="370">
        <v>0</v>
      </c>
      <c r="W11" s="370">
        <v>2.3220000000000001</v>
      </c>
      <c r="X11" s="370">
        <v>0.115</v>
      </c>
      <c r="Y11" s="370">
        <v>0.753</v>
      </c>
    </row>
    <row r="12" spans="2:25" s="918" customFormat="1" ht="15.75" customHeight="1">
      <c r="B12" s="325" t="s">
        <v>1651</v>
      </c>
      <c r="C12" s="369">
        <v>24771.469000000001</v>
      </c>
      <c r="D12" s="369">
        <v>0</v>
      </c>
      <c r="E12" s="369">
        <v>1.3839999999999999</v>
      </c>
      <c r="F12" s="369">
        <v>113.91</v>
      </c>
      <c r="G12" s="369">
        <v>4192.8810000000003</v>
      </c>
      <c r="H12" s="369">
        <v>222.416</v>
      </c>
      <c r="I12" s="369">
        <v>330.89699999999999</v>
      </c>
      <c r="J12" s="369">
        <v>88.016999999999996</v>
      </c>
      <c r="K12" s="369">
        <v>1795.2829999999999</v>
      </c>
      <c r="L12" s="369">
        <v>4911.2950000000001</v>
      </c>
      <c r="M12" s="369">
        <v>256.37099999999998</v>
      </c>
      <c r="N12" s="369">
        <v>2101.4760000000001</v>
      </c>
      <c r="O12" s="369">
        <v>1330.7239999999999</v>
      </c>
      <c r="P12" s="369">
        <v>3014.2860000000001</v>
      </c>
      <c r="Q12" s="369">
        <v>516.46199999999999</v>
      </c>
      <c r="R12" s="369">
        <v>284.822</v>
      </c>
      <c r="S12" s="369">
        <v>1270.7909999999999</v>
      </c>
      <c r="T12" s="369">
        <v>1492.644</v>
      </c>
      <c r="U12" s="369">
        <v>702.24</v>
      </c>
      <c r="V12" s="369">
        <v>152.21700000000001</v>
      </c>
      <c r="W12" s="369">
        <v>349.41899999999998</v>
      </c>
      <c r="X12" s="369">
        <v>94.105999999999995</v>
      </c>
      <c r="Y12" s="369">
        <v>1549.828</v>
      </c>
    </row>
    <row r="13" spans="2:25" s="918" customFormat="1" ht="15.75" customHeight="1">
      <c r="B13" s="323" t="s">
        <v>1663</v>
      </c>
      <c r="C13" s="370">
        <v>6929.2839999999997</v>
      </c>
      <c r="D13" s="370">
        <v>0</v>
      </c>
      <c r="E13" s="370">
        <v>3.9E-2</v>
      </c>
      <c r="F13" s="370">
        <v>0</v>
      </c>
      <c r="G13" s="370">
        <v>7.6040000000000001</v>
      </c>
      <c r="H13" s="370">
        <v>5248.8069999999998</v>
      </c>
      <c r="I13" s="370">
        <v>158.90199999999999</v>
      </c>
      <c r="J13" s="370">
        <v>4.3959999999999999</v>
      </c>
      <c r="K13" s="370">
        <v>283.53699999999998</v>
      </c>
      <c r="L13" s="370">
        <v>3.9510000000000001</v>
      </c>
      <c r="M13" s="370">
        <v>20.178000000000001</v>
      </c>
      <c r="N13" s="370">
        <v>121.54</v>
      </c>
      <c r="O13" s="370">
        <v>355.99299999999999</v>
      </c>
      <c r="P13" s="370">
        <v>106.881</v>
      </c>
      <c r="Q13" s="370">
        <v>121.836</v>
      </c>
      <c r="R13" s="370">
        <v>65.623000000000005</v>
      </c>
      <c r="S13" s="370">
        <v>86.332999999999998</v>
      </c>
      <c r="T13" s="370">
        <v>84.68</v>
      </c>
      <c r="U13" s="370">
        <v>50.725999999999999</v>
      </c>
      <c r="V13" s="370">
        <v>31.378</v>
      </c>
      <c r="W13" s="370">
        <v>73.561999999999998</v>
      </c>
      <c r="X13" s="370">
        <v>39.159999999999997</v>
      </c>
      <c r="Y13" s="370">
        <v>64.156999999999996</v>
      </c>
    </row>
    <row r="14" spans="2:25" s="918" customFormat="1" ht="15.75" customHeight="1">
      <c r="B14" s="325" t="s">
        <v>1612</v>
      </c>
      <c r="C14" s="369">
        <v>6399.2569999999996</v>
      </c>
      <c r="D14" s="369">
        <v>0</v>
      </c>
      <c r="E14" s="369">
        <v>0</v>
      </c>
      <c r="F14" s="369">
        <v>0</v>
      </c>
      <c r="G14" s="369">
        <v>151.20099999999999</v>
      </c>
      <c r="H14" s="369">
        <v>4295.4859999999999</v>
      </c>
      <c r="I14" s="369">
        <v>41.04</v>
      </c>
      <c r="J14" s="369">
        <v>2.4359999999999999</v>
      </c>
      <c r="K14" s="369">
        <v>35.726999999999997</v>
      </c>
      <c r="L14" s="369">
        <v>6.6429999999999998</v>
      </c>
      <c r="M14" s="369">
        <v>0.14599999999999999</v>
      </c>
      <c r="N14" s="369">
        <v>634.35699999999997</v>
      </c>
      <c r="O14" s="369">
        <v>34.405000000000001</v>
      </c>
      <c r="P14" s="369">
        <v>1.2709999999999999</v>
      </c>
      <c r="Q14" s="369">
        <v>112.643</v>
      </c>
      <c r="R14" s="369">
        <v>19.635000000000002</v>
      </c>
      <c r="S14" s="369">
        <v>769.99599999999998</v>
      </c>
      <c r="T14" s="369">
        <v>135.26</v>
      </c>
      <c r="U14" s="369">
        <v>8.2050000000000001</v>
      </c>
      <c r="V14" s="369">
        <v>32.488</v>
      </c>
      <c r="W14" s="369">
        <v>46.753999999999998</v>
      </c>
      <c r="X14" s="369">
        <v>28.861999999999998</v>
      </c>
      <c r="Y14" s="369">
        <v>42.701000000000001</v>
      </c>
    </row>
    <row r="15" spans="2:25" s="918" customFormat="1" ht="15.75" customHeight="1">
      <c r="B15" s="323" t="s">
        <v>1662</v>
      </c>
      <c r="C15" s="370">
        <v>1002.845</v>
      </c>
      <c r="D15" s="370">
        <v>0</v>
      </c>
      <c r="E15" s="370">
        <v>19.417000000000002</v>
      </c>
      <c r="F15" s="370">
        <v>0</v>
      </c>
      <c r="G15" s="370">
        <v>1.3779999999999999</v>
      </c>
      <c r="H15" s="370">
        <v>272.20400000000001</v>
      </c>
      <c r="I15" s="370">
        <v>12.257999999999999</v>
      </c>
      <c r="J15" s="370">
        <v>0.02</v>
      </c>
      <c r="K15" s="370">
        <v>65.789000000000001</v>
      </c>
      <c r="L15" s="370">
        <v>41.052999999999997</v>
      </c>
      <c r="M15" s="370">
        <v>6.7859999999999996</v>
      </c>
      <c r="N15" s="370">
        <v>51.819000000000003</v>
      </c>
      <c r="O15" s="370">
        <v>27.105</v>
      </c>
      <c r="P15" s="370">
        <v>44.7</v>
      </c>
      <c r="Q15" s="370">
        <v>13.416</v>
      </c>
      <c r="R15" s="370">
        <v>32.75</v>
      </c>
      <c r="S15" s="370">
        <v>22.896000000000001</v>
      </c>
      <c r="T15" s="370">
        <v>27.977</v>
      </c>
      <c r="U15" s="370">
        <v>1.9370000000000001</v>
      </c>
      <c r="V15" s="370">
        <v>25.329000000000001</v>
      </c>
      <c r="W15" s="370">
        <v>2.8690000000000002</v>
      </c>
      <c r="X15" s="370">
        <v>11.627000000000001</v>
      </c>
      <c r="Y15" s="370">
        <v>321.51799999999997</v>
      </c>
    </row>
    <row r="16" spans="2:25" s="918" customFormat="1" ht="15.75" customHeight="1">
      <c r="B16" s="325" t="s">
        <v>1661</v>
      </c>
      <c r="C16" s="369">
        <v>437.28899999999999</v>
      </c>
      <c r="D16" s="369">
        <v>0</v>
      </c>
      <c r="E16" s="369">
        <v>0</v>
      </c>
      <c r="F16" s="369">
        <v>0</v>
      </c>
      <c r="G16" s="369">
        <v>0</v>
      </c>
      <c r="H16" s="369">
        <v>7.75</v>
      </c>
      <c r="I16" s="369">
        <v>0.40300000000000002</v>
      </c>
      <c r="J16" s="369">
        <v>0</v>
      </c>
      <c r="K16" s="369">
        <v>0.55700000000000005</v>
      </c>
      <c r="L16" s="369">
        <v>0</v>
      </c>
      <c r="M16" s="369">
        <v>0</v>
      </c>
      <c r="N16" s="369">
        <v>239.72499999999999</v>
      </c>
      <c r="O16" s="369">
        <v>5.5E-2</v>
      </c>
      <c r="P16" s="369">
        <v>0</v>
      </c>
      <c r="Q16" s="369">
        <v>37.674999999999997</v>
      </c>
      <c r="R16" s="369">
        <v>0</v>
      </c>
      <c r="S16" s="369">
        <v>146.02199999999999</v>
      </c>
      <c r="T16" s="369">
        <v>0.13700000000000001</v>
      </c>
      <c r="U16" s="369">
        <v>0.33300000000000002</v>
      </c>
      <c r="V16" s="369">
        <v>0</v>
      </c>
      <c r="W16" s="369">
        <v>0</v>
      </c>
      <c r="X16" s="369">
        <v>4.6180000000000003</v>
      </c>
      <c r="Y16" s="369">
        <v>1.4999999999999999E-2</v>
      </c>
    </row>
    <row r="17" spans="2:25" s="918" customFormat="1" ht="15.75" customHeight="1">
      <c r="B17" s="323" t="s">
        <v>1660</v>
      </c>
      <c r="C17" s="370">
        <v>1.43</v>
      </c>
      <c r="D17" s="370">
        <v>0</v>
      </c>
      <c r="E17" s="370">
        <v>0</v>
      </c>
      <c r="F17" s="370">
        <v>0</v>
      </c>
      <c r="G17" s="370">
        <v>1.43</v>
      </c>
      <c r="H17" s="370">
        <v>0</v>
      </c>
      <c r="I17" s="370">
        <v>0</v>
      </c>
      <c r="J17" s="370">
        <v>0</v>
      </c>
      <c r="K17" s="370">
        <v>0</v>
      </c>
      <c r="L17" s="370">
        <v>0</v>
      </c>
      <c r="M17" s="370">
        <v>0</v>
      </c>
      <c r="N17" s="370">
        <v>0</v>
      </c>
      <c r="O17" s="370">
        <v>0</v>
      </c>
      <c r="P17" s="370">
        <v>0</v>
      </c>
      <c r="Q17" s="370">
        <v>0</v>
      </c>
      <c r="R17" s="370">
        <v>0</v>
      </c>
      <c r="S17" s="370">
        <v>0</v>
      </c>
      <c r="T17" s="370">
        <v>0</v>
      </c>
      <c r="U17" s="370">
        <v>0</v>
      </c>
      <c r="V17" s="370">
        <v>0</v>
      </c>
      <c r="W17" s="370">
        <v>0</v>
      </c>
      <c r="X17" s="370">
        <v>0</v>
      </c>
      <c r="Y17" s="370">
        <v>0</v>
      </c>
    </row>
    <row r="18" spans="2:25" s="918" customFormat="1" ht="15.75" customHeight="1">
      <c r="B18" s="325" t="s">
        <v>1611</v>
      </c>
      <c r="C18" s="369">
        <v>0</v>
      </c>
      <c r="D18" s="369">
        <v>0</v>
      </c>
      <c r="E18" s="369">
        <v>0</v>
      </c>
      <c r="F18" s="369">
        <v>0</v>
      </c>
      <c r="G18" s="369">
        <v>0</v>
      </c>
      <c r="H18" s="369">
        <v>0</v>
      </c>
      <c r="I18" s="369">
        <v>0</v>
      </c>
      <c r="J18" s="369">
        <v>0</v>
      </c>
      <c r="K18" s="369">
        <v>0</v>
      </c>
      <c r="L18" s="369">
        <v>0</v>
      </c>
      <c r="M18" s="369">
        <v>0</v>
      </c>
      <c r="N18" s="369">
        <v>0</v>
      </c>
      <c r="O18" s="369">
        <v>0</v>
      </c>
      <c r="P18" s="369">
        <v>0</v>
      </c>
      <c r="Q18" s="369">
        <v>0</v>
      </c>
      <c r="R18" s="369">
        <v>0</v>
      </c>
      <c r="S18" s="369">
        <v>0</v>
      </c>
      <c r="T18" s="369">
        <v>0</v>
      </c>
      <c r="U18" s="369">
        <v>0</v>
      </c>
      <c r="V18" s="369">
        <v>0</v>
      </c>
      <c r="W18" s="369">
        <v>0</v>
      </c>
      <c r="X18" s="369">
        <v>0</v>
      </c>
      <c r="Y18" s="369">
        <v>0</v>
      </c>
    </row>
    <row r="19" spans="2:25" s="918" customFormat="1" ht="15.75" customHeight="1">
      <c r="B19" s="323" t="s">
        <v>1763</v>
      </c>
      <c r="C19" s="370">
        <v>0</v>
      </c>
      <c r="D19" s="370">
        <v>0</v>
      </c>
      <c r="E19" s="370">
        <v>0</v>
      </c>
      <c r="F19" s="370">
        <v>0</v>
      </c>
      <c r="G19" s="370">
        <v>0</v>
      </c>
      <c r="H19" s="370">
        <v>0</v>
      </c>
      <c r="I19" s="370">
        <v>0</v>
      </c>
      <c r="J19" s="370">
        <v>0</v>
      </c>
      <c r="K19" s="370">
        <v>0</v>
      </c>
      <c r="L19" s="370">
        <v>0</v>
      </c>
      <c r="M19" s="370">
        <v>0</v>
      </c>
      <c r="N19" s="370">
        <v>0</v>
      </c>
      <c r="O19" s="370">
        <v>0</v>
      </c>
      <c r="P19" s="370">
        <v>0</v>
      </c>
      <c r="Q19" s="370">
        <v>0</v>
      </c>
      <c r="R19" s="370">
        <v>0</v>
      </c>
      <c r="S19" s="370">
        <v>0</v>
      </c>
      <c r="T19" s="370">
        <v>0</v>
      </c>
      <c r="U19" s="370">
        <v>0</v>
      </c>
      <c r="V19" s="370">
        <v>0</v>
      </c>
      <c r="W19" s="370">
        <v>0</v>
      </c>
      <c r="X19" s="370">
        <v>0</v>
      </c>
      <c r="Y19" s="370">
        <v>0</v>
      </c>
    </row>
    <row r="20" spans="2:25" s="918" customFormat="1" ht="15.75" customHeight="1">
      <c r="B20" s="325" t="s">
        <v>1658</v>
      </c>
      <c r="C20" s="369">
        <v>0</v>
      </c>
      <c r="D20" s="369">
        <v>0</v>
      </c>
      <c r="E20" s="369">
        <v>0</v>
      </c>
      <c r="F20" s="369">
        <v>0</v>
      </c>
      <c r="G20" s="369">
        <v>0</v>
      </c>
      <c r="H20" s="369">
        <v>0</v>
      </c>
      <c r="I20" s="369">
        <v>0</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row>
    <row r="21" spans="2:25" s="918" customFormat="1" ht="15.75" customHeight="1">
      <c r="B21" s="323" t="s">
        <v>1792</v>
      </c>
      <c r="C21" s="370">
        <v>9054.5010000000002</v>
      </c>
      <c r="D21" s="370">
        <v>0</v>
      </c>
      <c r="E21" s="370">
        <v>7.5999999999999998E-2</v>
      </c>
      <c r="F21" s="370">
        <v>0</v>
      </c>
      <c r="G21" s="370">
        <v>0.11</v>
      </c>
      <c r="H21" s="370">
        <v>0</v>
      </c>
      <c r="I21" s="370">
        <v>0.54200000000000004</v>
      </c>
      <c r="J21" s="370">
        <v>0.10100000000000001</v>
      </c>
      <c r="K21" s="370">
        <v>3.3250000000000002</v>
      </c>
      <c r="L21" s="370">
        <v>0.123</v>
      </c>
      <c r="M21" s="370">
        <v>0.17699999999999999</v>
      </c>
      <c r="N21" s="370">
        <v>1.286</v>
      </c>
      <c r="O21" s="370">
        <v>3.2269999999999999</v>
      </c>
      <c r="P21" s="370">
        <v>10.669</v>
      </c>
      <c r="Q21" s="370">
        <v>0.81699999999999995</v>
      </c>
      <c r="R21" s="370">
        <v>0.32500000000000001</v>
      </c>
      <c r="S21" s="370">
        <v>1.026</v>
      </c>
      <c r="T21" s="370">
        <v>1.0920000000000001</v>
      </c>
      <c r="U21" s="370">
        <v>1.9119999999999999</v>
      </c>
      <c r="V21" s="370">
        <v>0.113</v>
      </c>
      <c r="W21" s="370">
        <v>1.0900000000000001</v>
      </c>
      <c r="X21" s="370">
        <v>0.187</v>
      </c>
      <c r="Y21" s="370">
        <v>9028.3050000000003</v>
      </c>
    </row>
    <row r="22" spans="2:25" s="918" customFormat="1" ht="15.75" customHeight="1" thickBot="1">
      <c r="B22" s="921" t="s">
        <v>1752</v>
      </c>
      <c r="C22" s="1276">
        <v>60790.830999999998</v>
      </c>
      <c r="D22" s="1276">
        <v>9071.01</v>
      </c>
      <c r="E22" s="1276">
        <v>1808.702</v>
      </c>
      <c r="F22" s="1276">
        <v>1368.241</v>
      </c>
      <c r="G22" s="1276">
        <v>4354.6030000000001</v>
      </c>
      <c r="H22" s="1276">
        <v>10047.584999999999</v>
      </c>
      <c r="I22" s="1276">
        <v>545.55700000000002</v>
      </c>
      <c r="J22" s="1276">
        <v>96.233000000000004</v>
      </c>
      <c r="K22" s="1276">
        <v>2200.1219999999998</v>
      </c>
      <c r="L22" s="1276">
        <v>4971.6620000000003</v>
      </c>
      <c r="M22" s="1276">
        <v>289.83199999999999</v>
      </c>
      <c r="N22" s="1276">
        <v>3151.2570000000001</v>
      </c>
      <c r="O22" s="1276">
        <v>1766.3430000000001</v>
      </c>
      <c r="P22" s="1276">
        <v>3199.3809999999999</v>
      </c>
      <c r="Q22" s="1276">
        <v>802.93799999999999</v>
      </c>
      <c r="R22" s="1276">
        <v>403.26</v>
      </c>
      <c r="S22" s="1276">
        <v>2301.616</v>
      </c>
      <c r="T22" s="1276">
        <v>1743.336</v>
      </c>
      <c r="U22" s="1276">
        <v>765.55100000000004</v>
      </c>
      <c r="V22" s="1276">
        <v>241.524</v>
      </c>
      <c r="W22" s="1276">
        <v>476.01600000000002</v>
      </c>
      <c r="X22" s="1276">
        <v>178.78399999999999</v>
      </c>
      <c r="Y22" s="1276">
        <v>11007.278</v>
      </c>
    </row>
    <row r="23" spans="2:25" s="918" customFormat="1" ht="15.75" customHeight="1">
      <c r="B23" s="923" t="s">
        <v>1651</v>
      </c>
      <c r="C23" s="1277">
        <v>27226.190999999999</v>
      </c>
      <c r="D23" s="1277">
        <v>0</v>
      </c>
      <c r="E23" s="1277">
        <v>0</v>
      </c>
      <c r="F23" s="1277">
        <v>0</v>
      </c>
      <c r="G23" s="1277">
        <v>2622.8910000000001</v>
      </c>
      <c r="H23" s="1277">
        <v>0.17299999999999999</v>
      </c>
      <c r="I23" s="1277">
        <v>341.22699999999998</v>
      </c>
      <c r="J23" s="1277">
        <v>125.021</v>
      </c>
      <c r="K23" s="1277">
        <v>3861.527</v>
      </c>
      <c r="L23" s="1277">
        <v>709.202</v>
      </c>
      <c r="M23" s="1277">
        <v>224.54599999999999</v>
      </c>
      <c r="N23" s="1277">
        <v>4812.308</v>
      </c>
      <c r="O23" s="1277">
        <v>2454.4380000000001</v>
      </c>
      <c r="P23" s="1277">
        <v>1783.2850000000001</v>
      </c>
      <c r="Q23" s="1277">
        <v>1956.7919999999999</v>
      </c>
      <c r="R23" s="1277">
        <v>942.78499999999997</v>
      </c>
      <c r="S23" s="1277">
        <v>3130.2429999999999</v>
      </c>
      <c r="T23" s="1277">
        <v>1282.702</v>
      </c>
      <c r="U23" s="1277">
        <v>762.88699999999994</v>
      </c>
      <c r="V23" s="1277">
        <v>81.820999999999998</v>
      </c>
      <c r="W23" s="1277">
        <v>619.62699999999995</v>
      </c>
      <c r="X23" s="1277">
        <v>200.964</v>
      </c>
      <c r="Y23" s="1277">
        <v>1313.751</v>
      </c>
    </row>
    <row r="24" spans="2:25" s="918" customFormat="1" ht="15.75" customHeight="1">
      <c r="B24" s="732" t="s">
        <v>1610</v>
      </c>
      <c r="C24" s="369">
        <v>21749.233</v>
      </c>
      <c r="D24" s="369">
        <v>0</v>
      </c>
      <c r="E24" s="369">
        <v>0</v>
      </c>
      <c r="F24" s="369">
        <v>0</v>
      </c>
      <c r="G24" s="369">
        <v>2502.3440000000001</v>
      </c>
      <c r="H24" s="369">
        <v>0.17299999999999999</v>
      </c>
      <c r="I24" s="369">
        <v>153.65199999999999</v>
      </c>
      <c r="J24" s="369">
        <v>117.23099999999999</v>
      </c>
      <c r="K24" s="369">
        <v>3255.9279999999999</v>
      </c>
      <c r="L24" s="369">
        <v>656.59100000000001</v>
      </c>
      <c r="M24" s="369">
        <v>186.97800000000001</v>
      </c>
      <c r="N24" s="369">
        <v>3095.402</v>
      </c>
      <c r="O24" s="369">
        <v>1781.8050000000001</v>
      </c>
      <c r="P24" s="369">
        <v>1610.808</v>
      </c>
      <c r="Q24" s="369">
        <v>1468.5609999999999</v>
      </c>
      <c r="R24" s="369">
        <v>865.02200000000005</v>
      </c>
      <c r="S24" s="369">
        <v>2376.471</v>
      </c>
      <c r="T24" s="369">
        <v>1082.5509999999999</v>
      </c>
      <c r="U24" s="369">
        <v>672.63699999999994</v>
      </c>
      <c r="V24" s="369">
        <v>58.177</v>
      </c>
      <c r="W24" s="369">
        <v>541.82399999999996</v>
      </c>
      <c r="X24" s="369">
        <v>136.477</v>
      </c>
      <c r="Y24" s="369">
        <v>1186.5999999999999</v>
      </c>
    </row>
    <row r="25" spans="2:25" s="918" customFormat="1" ht="15.75" customHeight="1">
      <c r="B25" s="730" t="s">
        <v>1622</v>
      </c>
      <c r="C25" s="370">
        <v>5476.9570000000003</v>
      </c>
      <c r="D25" s="370">
        <v>0</v>
      </c>
      <c r="E25" s="370">
        <v>0</v>
      </c>
      <c r="F25" s="370">
        <v>0</v>
      </c>
      <c r="G25" s="370">
        <v>120.547</v>
      </c>
      <c r="H25" s="370">
        <v>0</v>
      </c>
      <c r="I25" s="370">
        <v>187.57499999999999</v>
      </c>
      <c r="J25" s="370">
        <v>7.79</v>
      </c>
      <c r="K25" s="370">
        <v>605.59900000000005</v>
      </c>
      <c r="L25" s="370">
        <v>52.612000000000002</v>
      </c>
      <c r="M25" s="370">
        <v>37.567</v>
      </c>
      <c r="N25" s="370">
        <v>1716.905</v>
      </c>
      <c r="O25" s="370">
        <v>672.63300000000004</v>
      </c>
      <c r="P25" s="370">
        <v>172.47800000000001</v>
      </c>
      <c r="Q25" s="370">
        <v>488.23099999999999</v>
      </c>
      <c r="R25" s="370">
        <v>77.763000000000005</v>
      </c>
      <c r="S25" s="370">
        <v>753.77200000000005</v>
      </c>
      <c r="T25" s="370">
        <v>200.15100000000001</v>
      </c>
      <c r="U25" s="370">
        <v>90.25</v>
      </c>
      <c r="V25" s="370">
        <v>23.643999999999998</v>
      </c>
      <c r="W25" s="370">
        <v>77.802999999999997</v>
      </c>
      <c r="X25" s="370">
        <v>64.486999999999995</v>
      </c>
      <c r="Y25" s="370">
        <v>127.151</v>
      </c>
    </row>
    <row r="26" spans="2:25" s="918" customFormat="1" ht="15.75" customHeight="1">
      <c r="B26" s="907" t="s">
        <v>1714</v>
      </c>
      <c r="C26" s="1072">
        <v>20348.685000000001</v>
      </c>
      <c r="D26" s="1072">
        <v>0</v>
      </c>
      <c r="E26" s="1072">
        <v>0</v>
      </c>
      <c r="F26" s="1072">
        <v>0</v>
      </c>
      <c r="G26" s="1072">
        <v>17.309999999999999</v>
      </c>
      <c r="H26" s="1072">
        <v>14808.332</v>
      </c>
      <c r="I26" s="1072">
        <v>375.911</v>
      </c>
      <c r="J26" s="1072">
        <v>12.499000000000001</v>
      </c>
      <c r="K26" s="1072">
        <v>567.14099999999996</v>
      </c>
      <c r="L26" s="1072">
        <v>30.353999999999999</v>
      </c>
      <c r="M26" s="1072">
        <v>13.747999999999999</v>
      </c>
      <c r="N26" s="1072">
        <v>1007.539</v>
      </c>
      <c r="O26" s="1072">
        <v>1181.953</v>
      </c>
      <c r="P26" s="1072">
        <v>340.51900000000001</v>
      </c>
      <c r="Q26" s="1072">
        <v>503.18799999999999</v>
      </c>
      <c r="R26" s="1072">
        <v>134.75</v>
      </c>
      <c r="S26" s="1072">
        <v>447.91199999999998</v>
      </c>
      <c r="T26" s="1072">
        <v>370.74400000000003</v>
      </c>
      <c r="U26" s="1072">
        <v>139.827</v>
      </c>
      <c r="V26" s="1072">
        <v>57.816000000000003</v>
      </c>
      <c r="W26" s="1072">
        <v>103.72199999999999</v>
      </c>
      <c r="X26" s="1072">
        <v>75.908000000000001</v>
      </c>
      <c r="Y26" s="1072">
        <v>159.51</v>
      </c>
    </row>
    <row r="27" spans="2:25" s="918" customFormat="1" ht="15.75" customHeight="1">
      <c r="B27" s="730" t="s">
        <v>1621</v>
      </c>
      <c r="C27" s="370">
        <v>10322.620999999999</v>
      </c>
      <c r="D27" s="370">
        <v>0</v>
      </c>
      <c r="E27" s="370">
        <v>0</v>
      </c>
      <c r="F27" s="370">
        <v>0</v>
      </c>
      <c r="G27" s="370">
        <v>0</v>
      </c>
      <c r="H27" s="370">
        <v>9801.9519999999993</v>
      </c>
      <c r="I27" s="370">
        <v>40.484999999999999</v>
      </c>
      <c r="J27" s="370">
        <v>1.5449999999999999</v>
      </c>
      <c r="K27" s="370">
        <v>40.871000000000002</v>
      </c>
      <c r="L27" s="370">
        <v>1.673</v>
      </c>
      <c r="M27" s="370">
        <v>1.347</v>
      </c>
      <c r="N27" s="370">
        <v>75.905000000000001</v>
      </c>
      <c r="O27" s="370">
        <v>105.998</v>
      </c>
      <c r="P27" s="370">
        <v>33.033000000000001</v>
      </c>
      <c r="Q27" s="370">
        <v>71.436000000000007</v>
      </c>
      <c r="R27" s="370">
        <v>12.222</v>
      </c>
      <c r="S27" s="370">
        <v>12.137</v>
      </c>
      <c r="T27" s="370">
        <v>45.81</v>
      </c>
      <c r="U27" s="370">
        <v>17.350999999999999</v>
      </c>
      <c r="V27" s="370">
        <v>9.9469999999999992</v>
      </c>
      <c r="W27" s="370">
        <v>20.001000000000001</v>
      </c>
      <c r="X27" s="370">
        <v>7.0789999999999997</v>
      </c>
      <c r="Y27" s="370">
        <v>23.83</v>
      </c>
    </row>
    <row r="28" spans="2:25" s="918" customFormat="1" ht="15.75" customHeight="1">
      <c r="B28" s="732" t="s">
        <v>1762</v>
      </c>
      <c r="C28" s="369">
        <v>1930.855</v>
      </c>
      <c r="D28" s="369">
        <v>0</v>
      </c>
      <c r="E28" s="369">
        <v>0</v>
      </c>
      <c r="F28" s="369">
        <v>0</v>
      </c>
      <c r="G28" s="369">
        <v>6.0609999999999999</v>
      </c>
      <c r="H28" s="369">
        <v>297.82600000000002</v>
      </c>
      <c r="I28" s="369">
        <v>64.650999999999996</v>
      </c>
      <c r="J28" s="369">
        <v>1.8260000000000001</v>
      </c>
      <c r="K28" s="369">
        <v>67.308000000000007</v>
      </c>
      <c r="L28" s="369">
        <v>6.0810000000000004</v>
      </c>
      <c r="M28" s="369">
        <v>1.9850000000000001</v>
      </c>
      <c r="N28" s="369">
        <v>575.60799999999995</v>
      </c>
      <c r="O28" s="369">
        <v>183.90600000000001</v>
      </c>
      <c r="P28" s="369">
        <v>29.866</v>
      </c>
      <c r="Q28" s="369">
        <v>112.727</v>
      </c>
      <c r="R28" s="369">
        <v>41.564999999999998</v>
      </c>
      <c r="S28" s="369">
        <v>353.41800000000001</v>
      </c>
      <c r="T28" s="369">
        <v>93.078999999999994</v>
      </c>
      <c r="U28" s="369">
        <v>24.983000000000001</v>
      </c>
      <c r="V28" s="369">
        <v>9.9130000000000003</v>
      </c>
      <c r="W28" s="369">
        <v>22.577000000000002</v>
      </c>
      <c r="X28" s="369">
        <v>15.019</v>
      </c>
      <c r="Y28" s="369">
        <v>22.457000000000001</v>
      </c>
    </row>
    <row r="29" spans="2:25" s="918" customFormat="1" ht="15.75" customHeight="1">
      <c r="B29" s="730" t="s">
        <v>1619</v>
      </c>
      <c r="C29" s="370">
        <v>1748.373</v>
      </c>
      <c r="D29" s="370">
        <v>0</v>
      </c>
      <c r="E29" s="370">
        <v>0</v>
      </c>
      <c r="F29" s="370">
        <v>0</v>
      </c>
      <c r="G29" s="370">
        <v>0</v>
      </c>
      <c r="H29" s="370">
        <v>1511.5889999999999</v>
      </c>
      <c r="I29" s="370">
        <v>7.9960000000000004</v>
      </c>
      <c r="J29" s="370">
        <v>0.23400000000000001</v>
      </c>
      <c r="K29" s="370">
        <v>12.343999999999999</v>
      </c>
      <c r="L29" s="370">
        <v>0.36299999999999999</v>
      </c>
      <c r="M29" s="370">
        <v>0.247</v>
      </c>
      <c r="N29" s="370">
        <v>18.838000000000001</v>
      </c>
      <c r="O29" s="370">
        <v>52.9</v>
      </c>
      <c r="P29" s="370">
        <v>18.227</v>
      </c>
      <c r="Q29" s="370">
        <v>39.020000000000003</v>
      </c>
      <c r="R29" s="370">
        <v>4.8949999999999996</v>
      </c>
      <c r="S29" s="370">
        <v>4.141</v>
      </c>
      <c r="T29" s="370">
        <v>33.460999999999999</v>
      </c>
      <c r="U29" s="370">
        <v>7.3070000000000004</v>
      </c>
      <c r="V29" s="370">
        <v>4.6859999999999999</v>
      </c>
      <c r="W29" s="370">
        <v>6.8490000000000002</v>
      </c>
      <c r="X29" s="370">
        <v>5.2619999999999996</v>
      </c>
      <c r="Y29" s="370">
        <v>20.012</v>
      </c>
    </row>
    <row r="30" spans="2:25" s="918" customFormat="1" ht="15.75" customHeight="1">
      <c r="B30" s="732" t="s">
        <v>1618</v>
      </c>
      <c r="C30" s="369">
        <v>3126.1619999999998</v>
      </c>
      <c r="D30" s="369">
        <v>0</v>
      </c>
      <c r="E30" s="369">
        <v>0</v>
      </c>
      <c r="F30" s="369">
        <v>0</v>
      </c>
      <c r="G30" s="369">
        <v>11.249000000000001</v>
      </c>
      <c r="H30" s="369">
        <v>88.09</v>
      </c>
      <c r="I30" s="369">
        <v>238.91399999999999</v>
      </c>
      <c r="J30" s="369">
        <v>8.8469999999999995</v>
      </c>
      <c r="K30" s="369">
        <v>441.33699999999999</v>
      </c>
      <c r="L30" s="369">
        <v>22.021000000000001</v>
      </c>
      <c r="M30" s="369">
        <v>10.114000000000001</v>
      </c>
      <c r="N30" s="369">
        <v>331.875</v>
      </c>
      <c r="O30" s="369">
        <v>818.46900000000005</v>
      </c>
      <c r="P30" s="369">
        <v>254.59700000000001</v>
      </c>
      <c r="Q30" s="369">
        <v>259.53699999999998</v>
      </c>
      <c r="R30" s="369">
        <v>74.653999999999996</v>
      </c>
      <c r="S30" s="369">
        <v>77.08</v>
      </c>
      <c r="T30" s="369">
        <v>186.65199999999999</v>
      </c>
      <c r="U30" s="369">
        <v>88.41</v>
      </c>
      <c r="V30" s="369">
        <v>31.355</v>
      </c>
      <c r="W30" s="369">
        <v>50.430999999999997</v>
      </c>
      <c r="X30" s="369">
        <v>46.67</v>
      </c>
      <c r="Y30" s="369">
        <v>85.858999999999995</v>
      </c>
    </row>
    <row r="31" spans="2:25" s="918" customFormat="1" ht="15.75" customHeight="1">
      <c r="B31" s="730" t="s">
        <v>1713</v>
      </c>
      <c r="C31" s="370">
        <v>3220.674</v>
      </c>
      <c r="D31" s="370">
        <v>0</v>
      </c>
      <c r="E31" s="370">
        <v>0</v>
      </c>
      <c r="F31" s="370">
        <v>0</v>
      </c>
      <c r="G31" s="370">
        <v>0</v>
      </c>
      <c r="H31" s="370">
        <v>3108.875</v>
      </c>
      <c r="I31" s="370">
        <v>23.864999999999998</v>
      </c>
      <c r="J31" s="370">
        <v>4.7E-2</v>
      </c>
      <c r="K31" s="370">
        <v>5.2809999999999997</v>
      </c>
      <c r="L31" s="370">
        <v>0.216</v>
      </c>
      <c r="M31" s="370">
        <v>5.5E-2</v>
      </c>
      <c r="N31" s="370">
        <v>5.3140000000000001</v>
      </c>
      <c r="O31" s="370">
        <v>20.68</v>
      </c>
      <c r="P31" s="370">
        <v>4.7949999999999999</v>
      </c>
      <c r="Q31" s="370">
        <v>20.466999999999999</v>
      </c>
      <c r="R31" s="370">
        <v>1.4139999999999999</v>
      </c>
      <c r="S31" s="370">
        <v>1.1359999999999999</v>
      </c>
      <c r="T31" s="370">
        <v>11.743</v>
      </c>
      <c r="U31" s="370">
        <v>1.7769999999999999</v>
      </c>
      <c r="V31" s="370">
        <v>1.9139999999999999</v>
      </c>
      <c r="W31" s="370">
        <v>3.8639999999999999</v>
      </c>
      <c r="X31" s="370">
        <v>1.879</v>
      </c>
      <c r="Y31" s="370">
        <v>7.3529999999999998</v>
      </c>
    </row>
    <row r="32" spans="2:25" s="918" customFormat="1" ht="15.75" customHeight="1" thickBot="1">
      <c r="B32" s="704" t="s">
        <v>1751</v>
      </c>
      <c r="C32" s="707">
        <v>47574.875999999997</v>
      </c>
      <c r="D32" s="707">
        <v>0</v>
      </c>
      <c r="E32" s="707">
        <v>0</v>
      </c>
      <c r="F32" s="707">
        <v>0</v>
      </c>
      <c r="G32" s="707">
        <v>2640.201</v>
      </c>
      <c r="H32" s="707">
        <v>14808.504999999999</v>
      </c>
      <c r="I32" s="707">
        <v>717.13800000000003</v>
      </c>
      <c r="J32" s="707">
        <v>137.52000000000001</v>
      </c>
      <c r="K32" s="707">
        <v>4428.6679999999997</v>
      </c>
      <c r="L32" s="707">
        <v>739.55600000000004</v>
      </c>
      <c r="M32" s="707">
        <v>238.29300000000001</v>
      </c>
      <c r="N32" s="707">
        <v>5819.8469999999998</v>
      </c>
      <c r="O32" s="707">
        <v>3636.3910000000001</v>
      </c>
      <c r="P32" s="707">
        <v>2123.8040000000001</v>
      </c>
      <c r="Q32" s="707">
        <v>2459.98</v>
      </c>
      <c r="R32" s="707">
        <v>1077.5350000000001</v>
      </c>
      <c r="S32" s="707">
        <v>3578.1550000000002</v>
      </c>
      <c r="T32" s="707">
        <v>1653.4469999999999</v>
      </c>
      <c r="U32" s="707">
        <v>902.71400000000006</v>
      </c>
      <c r="V32" s="707">
        <v>139.637</v>
      </c>
      <c r="W32" s="707">
        <v>723.34900000000005</v>
      </c>
      <c r="X32" s="707">
        <v>276.87200000000001</v>
      </c>
      <c r="Y32" s="707">
        <v>1473.2619999999999</v>
      </c>
    </row>
    <row r="33" spans="2:25" s="918" customFormat="1" ht="15.75" customHeight="1" thickBot="1">
      <c r="B33" s="704" t="s">
        <v>1193</v>
      </c>
      <c r="C33" s="707">
        <v>108365.70699999999</v>
      </c>
      <c r="D33" s="707">
        <v>9071.01</v>
      </c>
      <c r="E33" s="707">
        <v>1808.702</v>
      </c>
      <c r="F33" s="707">
        <v>1368.241</v>
      </c>
      <c r="G33" s="707">
        <v>6994.8050000000003</v>
      </c>
      <c r="H33" s="707">
        <v>24856.09</v>
      </c>
      <c r="I33" s="707">
        <v>1262.6949999999999</v>
      </c>
      <c r="J33" s="707">
        <v>233.75299999999999</v>
      </c>
      <c r="K33" s="707">
        <v>6628.79</v>
      </c>
      <c r="L33" s="707">
        <v>5711.2179999999998</v>
      </c>
      <c r="M33" s="707">
        <v>528.12599999999998</v>
      </c>
      <c r="N33" s="707">
        <v>8971.1039999999994</v>
      </c>
      <c r="O33" s="707">
        <v>5402.7340000000004</v>
      </c>
      <c r="P33" s="707">
        <v>5323.1850000000004</v>
      </c>
      <c r="Q33" s="707">
        <v>3262.9189999999999</v>
      </c>
      <c r="R33" s="707">
        <v>1480.7950000000001</v>
      </c>
      <c r="S33" s="707">
        <v>5879.7709999999997</v>
      </c>
      <c r="T33" s="707">
        <v>3396.7820000000002</v>
      </c>
      <c r="U33" s="707">
        <v>1668.2660000000001</v>
      </c>
      <c r="V33" s="707">
        <v>381.161</v>
      </c>
      <c r="W33" s="707">
        <v>1199.365</v>
      </c>
      <c r="X33" s="707">
        <v>455.65499999999997</v>
      </c>
      <c r="Y33" s="707">
        <v>12480.54</v>
      </c>
    </row>
    <row r="34" spans="2:25" ht="15">
      <c r="B34" s="1359" t="s">
        <v>1761</v>
      </c>
      <c r="C34" s="1359" t="s">
        <v>0</v>
      </c>
      <c r="D34" s="1359" t="s">
        <v>0</v>
      </c>
      <c r="E34" s="1359" t="s">
        <v>0</v>
      </c>
      <c r="F34" s="1359" t="s">
        <v>0</v>
      </c>
      <c r="G34" s="1359" t="s">
        <v>0</v>
      </c>
      <c r="H34" s="1359" t="s">
        <v>0</v>
      </c>
      <c r="I34" s="1359"/>
      <c r="J34" s="1360"/>
      <c r="K34" s="1360"/>
      <c r="L34" s="924"/>
      <c r="M34" s="924"/>
      <c r="N34" s="924"/>
      <c r="O34" s="924"/>
      <c r="P34" s="924"/>
      <c r="Q34" s="924"/>
      <c r="R34" s="924"/>
      <c r="S34" s="924"/>
      <c r="T34" s="924"/>
      <c r="U34" s="924"/>
      <c r="V34" s="924"/>
      <c r="W34" s="924"/>
      <c r="X34" s="924"/>
      <c r="Y34" s="924"/>
    </row>
    <row r="35" spans="2:25" ht="15">
      <c r="B35" s="1359" t="s">
        <v>1760</v>
      </c>
      <c r="C35" s="1359" t="s">
        <v>0</v>
      </c>
      <c r="D35" s="1359" t="s">
        <v>0</v>
      </c>
      <c r="E35" s="1359" t="s">
        <v>0</v>
      </c>
      <c r="F35" s="1359" t="s">
        <v>0</v>
      </c>
      <c r="G35" s="1359" t="s">
        <v>0</v>
      </c>
      <c r="H35" s="1359" t="s">
        <v>0</v>
      </c>
      <c r="I35" s="1359"/>
      <c r="J35" s="924"/>
      <c r="K35" s="924"/>
      <c r="L35" s="924"/>
      <c r="M35" s="924"/>
      <c r="N35" s="924"/>
      <c r="O35" s="924"/>
      <c r="P35" s="924"/>
      <c r="Q35" s="924"/>
      <c r="R35" s="924"/>
      <c r="S35" s="924"/>
      <c r="T35" s="924"/>
      <c r="U35" s="924"/>
      <c r="V35" s="924"/>
      <c r="W35" s="924"/>
      <c r="X35" s="924"/>
      <c r="Y35" s="924"/>
    </row>
    <row r="36" spans="2:25" ht="12.75" customHeight="1"/>
    <row r="37" spans="2:25" ht="12.75" customHeight="1"/>
    <row r="38" spans="2:25" ht="12.75" customHeight="1"/>
    <row r="39" spans="2:25" ht="12.75" customHeight="1"/>
    <row r="40" spans="2:25" ht="12.75" customHeight="1"/>
    <row r="41" spans="2:25" ht="12.75" customHeight="1"/>
    <row r="42" spans="2:25" ht="12.75" customHeight="1"/>
    <row r="43" spans="2:25" ht="12.75" customHeight="1"/>
    <row r="44" spans="2:25" ht="12.75" customHeight="1"/>
    <row r="45" spans="2:25" ht="12.75" customHeight="1"/>
    <row r="46" spans="2:25" ht="12.75" customHeight="1"/>
    <row r="47" spans="2:25" ht="12.75" customHeight="1"/>
    <row r="48" spans="2:2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sheetData>
  <mergeCells count="5">
    <mergeCell ref="B2:Y2"/>
    <mergeCell ref="I4:Y4"/>
    <mergeCell ref="B34:I34"/>
    <mergeCell ref="J34:K34"/>
    <mergeCell ref="B35:I35"/>
  </mergeCells>
  <pageMargins left="0.7" right="0.7" top="0.75" bottom="0.75" header="0.3" footer="0.3"/>
  <pageSetup scale="55" orientation="landscape" horizontalDpi="72" verticalDpi="72"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B1:J66"/>
  <sheetViews>
    <sheetView showGridLines="0" showRowColHeaders="0" workbookViewId="0"/>
  </sheetViews>
  <sheetFormatPr baseColWidth="10" defaultColWidth="9.109375" defaultRowHeight="12.75" customHeight="1"/>
  <cols>
    <col min="1" max="1" width="9.109375" style="708" customWidth="1"/>
    <col min="2" max="2" width="54.109375" style="708" customWidth="1"/>
    <col min="3" max="7" width="10.109375" style="708" customWidth="1"/>
    <col min="8" max="8" width="12.6640625" style="708" customWidth="1"/>
    <col min="9" max="9" width="10.109375" style="708" customWidth="1"/>
    <col min="10" max="10" width="10" style="708" customWidth="1"/>
    <col min="11" max="11" width="8.44140625" style="708" customWidth="1"/>
    <col min="12" max="16384" width="9.109375" style="708"/>
  </cols>
  <sheetData>
    <row r="1" spans="2:10" ht="16.8"/>
    <row r="2" spans="2:10" ht="16.5" customHeight="1" thickBot="1">
      <c r="B2" s="1298" t="s">
        <v>1797</v>
      </c>
      <c r="C2" s="1298" t="s">
        <v>0</v>
      </c>
      <c r="D2" s="1298" t="s">
        <v>0</v>
      </c>
      <c r="E2" s="1298" t="s">
        <v>0</v>
      </c>
      <c r="F2" s="1298" t="s">
        <v>0</v>
      </c>
      <c r="G2" s="1298" t="s">
        <v>0</v>
      </c>
      <c r="H2" s="1298" t="s">
        <v>0</v>
      </c>
      <c r="I2" s="1298" t="s">
        <v>0</v>
      </c>
      <c r="J2" s="929"/>
    </row>
    <row r="3" spans="2:10" ht="12.75" customHeight="1">
      <c r="B3" s="930" t="s">
        <v>1520</v>
      </c>
      <c r="C3" s="931"/>
      <c r="D3" s="931"/>
      <c r="E3" s="931"/>
      <c r="F3" s="931"/>
      <c r="G3" s="931"/>
      <c r="H3" s="931"/>
      <c r="I3" s="931"/>
      <c r="J3" s="931"/>
    </row>
    <row r="4" spans="2:10" ht="12.75" customHeight="1">
      <c r="B4" s="932"/>
      <c r="C4" s="1300" t="s">
        <v>1820</v>
      </c>
      <c r="D4" s="1300" t="s">
        <v>0</v>
      </c>
      <c r="E4" s="1300" t="s">
        <v>0</v>
      </c>
      <c r="F4" s="1300" t="s">
        <v>0</v>
      </c>
      <c r="G4" s="1300" t="s">
        <v>0</v>
      </c>
      <c r="H4" s="1300" t="s">
        <v>0</v>
      </c>
      <c r="I4" s="1300" t="s">
        <v>0</v>
      </c>
      <c r="J4" s="933"/>
    </row>
    <row r="5" spans="2:10" ht="33.75" customHeight="1">
      <c r="B5" s="946" t="s">
        <v>1810</v>
      </c>
      <c r="C5" s="947" t="s">
        <v>1821</v>
      </c>
      <c r="D5" s="947" t="s">
        <v>1822</v>
      </c>
      <c r="E5" s="947" t="s">
        <v>1823</v>
      </c>
      <c r="F5" s="947" t="s">
        <v>1824</v>
      </c>
      <c r="G5" s="947" t="s">
        <v>1825</v>
      </c>
      <c r="H5" s="947" t="s">
        <v>1826</v>
      </c>
      <c r="I5" s="948" t="s">
        <v>1193</v>
      </c>
      <c r="J5" s="934"/>
    </row>
    <row r="6" spans="2:10" ht="16.8">
      <c r="B6" s="906" t="s">
        <v>517</v>
      </c>
      <c r="C6" s="935">
        <v>44520.898999999998</v>
      </c>
      <c r="D6" s="935">
        <v>6954.5879999999997</v>
      </c>
      <c r="E6" s="935">
        <v>6223.9489999999996</v>
      </c>
      <c r="F6" s="935">
        <v>19522.316999999999</v>
      </c>
      <c r="G6" s="935">
        <v>7852.2209999999995</v>
      </c>
      <c r="H6" s="935">
        <v>6761.4740000000002</v>
      </c>
      <c r="I6" s="935">
        <v>91835.448000000004</v>
      </c>
      <c r="J6" s="936"/>
    </row>
    <row r="7" spans="2:10" ht="16.8">
      <c r="B7" s="905" t="s">
        <v>518</v>
      </c>
      <c r="C7" s="937">
        <v>0.104</v>
      </c>
      <c r="D7" s="937">
        <v>2272.953</v>
      </c>
      <c r="E7" s="937">
        <v>4125.4120000000003</v>
      </c>
      <c r="F7" s="937">
        <v>9767.5570000000007</v>
      </c>
      <c r="G7" s="937">
        <v>4606.5129999999999</v>
      </c>
      <c r="H7" s="937">
        <v>250.142</v>
      </c>
      <c r="I7" s="937">
        <v>21022.681</v>
      </c>
      <c r="J7" s="936"/>
    </row>
    <row r="8" spans="2:10" ht="16.8">
      <c r="B8" s="906" t="s">
        <v>842</v>
      </c>
      <c r="C8" s="935">
        <v>1.081</v>
      </c>
      <c r="D8" s="935">
        <v>173.99299999999999</v>
      </c>
      <c r="E8" s="935">
        <v>1436.789</v>
      </c>
      <c r="F8" s="935">
        <v>2026.8689999999999</v>
      </c>
      <c r="G8" s="935">
        <v>1283.8720000000001</v>
      </c>
      <c r="H8" s="935">
        <v>412.21699999999998</v>
      </c>
      <c r="I8" s="935">
        <v>5334.8209999999999</v>
      </c>
      <c r="J8" s="936"/>
    </row>
    <row r="9" spans="2:10" ht="16.8">
      <c r="B9" s="905" t="s">
        <v>843</v>
      </c>
      <c r="C9" s="937">
        <v>5</v>
      </c>
      <c r="D9" s="937">
        <v>0</v>
      </c>
      <c r="E9" s="937">
        <v>39.210999999999999</v>
      </c>
      <c r="F9" s="937">
        <v>0</v>
      </c>
      <c r="G9" s="937">
        <v>0</v>
      </c>
      <c r="H9" s="937">
        <v>8.2390000000000008</v>
      </c>
      <c r="I9" s="937">
        <v>52.451000000000001</v>
      </c>
      <c r="J9" s="936"/>
    </row>
    <row r="10" spans="2:10" ht="16.8">
      <c r="B10" s="906" t="s">
        <v>844</v>
      </c>
      <c r="C10" s="935">
        <v>0</v>
      </c>
      <c r="D10" s="935">
        <v>0</v>
      </c>
      <c r="E10" s="935">
        <v>0</v>
      </c>
      <c r="F10" s="935">
        <v>0</v>
      </c>
      <c r="G10" s="935">
        <v>0</v>
      </c>
      <c r="H10" s="935">
        <v>0</v>
      </c>
      <c r="I10" s="935">
        <v>0</v>
      </c>
      <c r="J10" s="936"/>
    </row>
    <row r="11" spans="2:10" ht="16.8">
      <c r="B11" s="905" t="s">
        <v>522</v>
      </c>
      <c r="C11" s="937">
        <v>464.62200000000001</v>
      </c>
      <c r="D11" s="937">
        <v>1414.2660000000001</v>
      </c>
      <c r="E11" s="937">
        <v>984.04899999999998</v>
      </c>
      <c r="F11" s="937">
        <v>948.80100000000004</v>
      </c>
      <c r="G11" s="937">
        <v>257.02999999999997</v>
      </c>
      <c r="H11" s="937">
        <v>683.21</v>
      </c>
      <c r="I11" s="937">
        <v>4751.9769999999999</v>
      </c>
      <c r="J11" s="936"/>
    </row>
    <row r="12" spans="2:10" ht="16.8">
      <c r="B12" s="906" t="s">
        <v>523</v>
      </c>
      <c r="C12" s="935">
        <v>705.84100000000001</v>
      </c>
      <c r="D12" s="935">
        <v>3951.326</v>
      </c>
      <c r="E12" s="935">
        <v>4185.7569999999996</v>
      </c>
      <c r="F12" s="935">
        <v>9219.6190000000006</v>
      </c>
      <c r="G12" s="935">
        <v>17433.245999999999</v>
      </c>
      <c r="H12" s="935">
        <v>2175.288</v>
      </c>
      <c r="I12" s="935">
        <v>37671.076000000001</v>
      </c>
      <c r="J12" s="936"/>
    </row>
    <row r="13" spans="2:10" ht="16.8">
      <c r="B13" s="905" t="s">
        <v>524</v>
      </c>
      <c r="C13" s="937">
        <v>2611.6120000000001</v>
      </c>
      <c r="D13" s="937">
        <v>620.42100000000005</v>
      </c>
      <c r="E13" s="937">
        <v>2675.7269999999999</v>
      </c>
      <c r="F13" s="937">
        <v>4704.5770000000002</v>
      </c>
      <c r="G13" s="937">
        <v>3901.471</v>
      </c>
      <c r="H13" s="937">
        <v>1971.8969999999999</v>
      </c>
      <c r="I13" s="937">
        <v>16485.705000000002</v>
      </c>
      <c r="J13" s="936"/>
    </row>
    <row r="14" spans="2:10" ht="16.8">
      <c r="B14" s="906" t="s">
        <v>525</v>
      </c>
      <c r="C14" s="935">
        <v>19.204000000000001</v>
      </c>
      <c r="D14" s="935">
        <v>8.1240000000000006</v>
      </c>
      <c r="E14" s="935">
        <v>49.070999999999998</v>
      </c>
      <c r="F14" s="935">
        <v>1392.989</v>
      </c>
      <c r="G14" s="935">
        <v>15620.331</v>
      </c>
      <c r="H14" s="935">
        <v>285.63099999999997</v>
      </c>
      <c r="I14" s="935">
        <v>17375.348999999998</v>
      </c>
      <c r="J14" s="936"/>
    </row>
    <row r="15" spans="2:10" ht="16.8">
      <c r="B15" s="905" t="s">
        <v>1699</v>
      </c>
      <c r="C15" s="937"/>
      <c r="D15" s="937"/>
      <c r="E15" s="937"/>
      <c r="F15" s="937"/>
      <c r="G15" s="937"/>
      <c r="H15" s="937"/>
      <c r="I15" s="937">
        <v>1045.9870000000001</v>
      </c>
      <c r="J15" s="936"/>
    </row>
    <row r="16" spans="2:10" ht="16.8">
      <c r="B16" s="906" t="s">
        <v>527</v>
      </c>
      <c r="C16" s="935">
        <v>0.42299999999999999</v>
      </c>
      <c r="D16" s="935">
        <v>1.1919999999999999</v>
      </c>
      <c r="E16" s="935">
        <v>9.9320000000000004</v>
      </c>
      <c r="F16" s="935">
        <v>82.968999999999994</v>
      </c>
      <c r="G16" s="935">
        <v>225.49</v>
      </c>
      <c r="H16" s="935">
        <v>65.42</v>
      </c>
      <c r="I16" s="935">
        <v>385.42599999999999</v>
      </c>
      <c r="J16" s="936"/>
    </row>
    <row r="17" spans="2:10" ht="16.8">
      <c r="B17" s="905" t="s">
        <v>528</v>
      </c>
      <c r="C17" s="937">
        <v>0</v>
      </c>
      <c r="D17" s="937">
        <v>0</v>
      </c>
      <c r="E17" s="937">
        <v>0</v>
      </c>
      <c r="F17" s="937">
        <v>7.15</v>
      </c>
      <c r="G17" s="937">
        <v>0</v>
      </c>
      <c r="H17" s="937">
        <v>0</v>
      </c>
      <c r="I17" s="937">
        <v>7.15</v>
      </c>
      <c r="J17" s="936"/>
    </row>
    <row r="18" spans="2:10" ht="16.8">
      <c r="B18" s="906" t="s">
        <v>529</v>
      </c>
      <c r="C18" s="935">
        <v>0</v>
      </c>
      <c r="D18" s="935">
        <v>0</v>
      </c>
      <c r="E18" s="935">
        <v>0</v>
      </c>
      <c r="F18" s="935">
        <v>0</v>
      </c>
      <c r="G18" s="935">
        <v>0</v>
      </c>
      <c r="H18" s="935">
        <v>0</v>
      </c>
      <c r="I18" s="935">
        <v>0</v>
      </c>
      <c r="J18" s="936"/>
    </row>
    <row r="19" spans="2:10" ht="16.8">
      <c r="B19" s="905" t="s">
        <v>853</v>
      </c>
      <c r="C19" s="937">
        <v>0</v>
      </c>
      <c r="D19" s="937">
        <v>0</v>
      </c>
      <c r="E19" s="937">
        <v>0</v>
      </c>
      <c r="F19" s="937">
        <v>0</v>
      </c>
      <c r="G19" s="937">
        <v>0</v>
      </c>
      <c r="H19" s="937">
        <v>0</v>
      </c>
      <c r="I19" s="937">
        <v>0</v>
      </c>
      <c r="J19" s="936"/>
    </row>
    <row r="20" spans="2:10" ht="16.8">
      <c r="B20" s="906" t="s">
        <v>531</v>
      </c>
      <c r="C20" s="935">
        <v>0</v>
      </c>
      <c r="D20" s="935">
        <v>0</v>
      </c>
      <c r="E20" s="935">
        <v>0</v>
      </c>
      <c r="F20" s="935">
        <v>0</v>
      </c>
      <c r="G20" s="935">
        <v>0</v>
      </c>
      <c r="H20" s="935">
        <v>0</v>
      </c>
      <c r="I20" s="935">
        <v>0</v>
      </c>
      <c r="J20" s="936"/>
    </row>
    <row r="21" spans="2:10" ht="16.8">
      <c r="B21" s="905" t="s">
        <v>532</v>
      </c>
      <c r="C21" s="937">
        <v>2072.8449999999998</v>
      </c>
      <c r="D21" s="937">
        <v>0</v>
      </c>
      <c r="E21" s="937">
        <v>1E-3</v>
      </c>
      <c r="F21" s="937">
        <v>2.3E-2</v>
      </c>
      <c r="G21" s="937">
        <v>7444.4849999999997</v>
      </c>
      <c r="H21" s="937">
        <v>4443.9170000000004</v>
      </c>
      <c r="I21" s="937">
        <v>13961.27</v>
      </c>
      <c r="J21" s="936"/>
    </row>
    <row r="22" spans="2:10" ht="17.399999999999999" thickBot="1">
      <c r="B22" s="889" t="s">
        <v>1752</v>
      </c>
      <c r="C22" s="938">
        <v>50401.63</v>
      </c>
      <c r="D22" s="938">
        <v>15396.862999999999</v>
      </c>
      <c r="E22" s="938">
        <v>19729.898000000001</v>
      </c>
      <c r="F22" s="938">
        <v>47672.868999999999</v>
      </c>
      <c r="G22" s="938">
        <v>58624.659</v>
      </c>
      <c r="H22" s="938">
        <v>17057.435000000001</v>
      </c>
      <c r="I22" s="938">
        <v>209929.342</v>
      </c>
      <c r="J22" s="939"/>
    </row>
    <row r="23" spans="2:10" ht="16.8">
      <c r="B23" s="908" t="s">
        <v>908</v>
      </c>
      <c r="C23" s="940">
        <v>0.76900000000000002</v>
      </c>
      <c r="D23" s="940">
        <v>5510.3130000000001</v>
      </c>
      <c r="E23" s="940">
        <v>12612.776</v>
      </c>
      <c r="F23" s="940">
        <v>35432.434999999998</v>
      </c>
      <c r="G23" s="940">
        <v>18215.511999999999</v>
      </c>
      <c r="H23" s="940">
        <v>6585.7060000000001</v>
      </c>
      <c r="I23" s="940">
        <v>78357.509999999995</v>
      </c>
      <c r="J23" s="941"/>
    </row>
    <row r="24" spans="2:10" ht="16.8">
      <c r="B24" s="732" t="s">
        <v>1808</v>
      </c>
      <c r="C24" s="935">
        <v>0.16300000000000001</v>
      </c>
      <c r="D24" s="935">
        <v>4376.8760000000002</v>
      </c>
      <c r="E24" s="935">
        <v>10766.737999999999</v>
      </c>
      <c r="F24" s="935">
        <v>30352.54</v>
      </c>
      <c r="G24" s="935">
        <v>11292.271000000001</v>
      </c>
      <c r="H24" s="935">
        <v>5926.8320000000003</v>
      </c>
      <c r="I24" s="935">
        <v>62715.421000000002</v>
      </c>
      <c r="J24" s="936"/>
    </row>
    <row r="25" spans="2:10" ht="16.8">
      <c r="B25" s="730" t="s">
        <v>599</v>
      </c>
      <c r="C25" s="937">
        <v>0.60599999999999998</v>
      </c>
      <c r="D25" s="937">
        <v>1133.4369999999999</v>
      </c>
      <c r="E25" s="937">
        <v>1846.038</v>
      </c>
      <c r="F25" s="937">
        <v>5079.8950000000004</v>
      </c>
      <c r="G25" s="937">
        <v>6923.241</v>
      </c>
      <c r="H25" s="937">
        <v>658.87300000000005</v>
      </c>
      <c r="I25" s="937">
        <v>15642.089</v>
      </c>
      <c r="J25" s="936"/>
    </row>
    <row r="26" spans="2:10" ht="16.8">
      <c r="B26" s="907" t="s">
        <v>911</v>
      </c>
      <c r="C26" s="942">
        <v>1620.165</v>
      </c>
      <c r="D26" s="942">
        <v>1962.636</v>
      </c>
      <c r="E26" s="942">
        <v>3735.9789999999998</v>
      </c>
      <c r="F26" s="942">
        <v>32546.878000000001</v>
      </c>
      <c r="G26" s="942">
        <v>113853.272</v>
      </c>
      <c r="H26" s="942">
        <v>884.12599999999998</v>
      </c>
      <c r="I26" s="942">
        <v>154603.05600000001</v>
      </c>
      <c r="J26" s="943"/>
    </row>
    <row r="27" spans="2:10" ht="16.8">
      <c r="B27" s="730" t="s">
        <v>601</v>
      </c>
      <c r="C27" s="937">
        <v>0</v>
      </c>
      <c r="D27" s="937">
        <v>56.588000000000001</v>
      </c>
      <c r="E27" s="937">
        <v>132.64599999999999</v>
      </c>
      <c r="F27" s="937">
        <v>3870.01</v>
      </c>
      <c r="G27" s="937">
        <v>101536.45699999999</v>
      </c>
      <c r="H27" s="937">
        <v>0.16300000000000001</v>
      </c>
      <c r="I27" s="937">
        <v>105595.864</v>
      </c>
      <c r="J27" s="936"/>
    </row>
    <row r="28" spans="2:10" ht="16.8">
      <c r="B28" s="732" t="s">
        <v>602</v>
      </c>
      <c r="C28" s="935">
        <v>0</v>
      </c>
      <c r="D28" s="935">
        <v>60.536000000000001</v>
      </c>
      <c r="E28" s="935">
        <v>67.459999999999994</v>
      </c>
      <c r="F28" s="935">
        <v>1077.288</v>
      </c>
      <c r="G28" s="935">
        <v>9054.1059999999998</v>
      </c>
      <c r="H28" s="935">
        <v>7.585</v>
      </c>
      <c r="I28" s="935">
        <v>10266.974</v>
      </c>
      <c r="J28" s="936"/>
    </row>
    <row r="29" spans="2:10" ht="16.8">
      <c r="B29" s="730" t="s">
        <v>603</v>
      </c>
      <c r="C29" s="937">
        <v>21.641999999999999</v>
      </c>
      <c r="D29" s="937">
        <v>117.029</v>
      </c>
      <c r="E29" s="937">
        <v>815.10900000000004</v>
      </c>
      <c r="F29" s="937">
        <v>12730.271000000001</v>
      </c>
      <c r="G29" s="937">
        <v>515.36800000000005</v>
      </c>
      <c r="H29" s="937">
        <v>0</v>
      </c>
      <c r="I29" s="937">
        <v>14199.419</v>
      </c>
      <c r="J29" s="936"/>
    </row>
    <row r="30" spans="2:10" ht="16.8">
      <c r="B30" s="732" t="s">
        <v>604</v>
      </c>
      <c r="C30" s="935">
        <v>7.2880000000000003</v>
      </c>
      <c r="D30" s="935">
        <v>1664.0050000000001</v>
      </c>
      <c r="E30" s="935">
        <v>2429.7919999999999</v>
      </c>
      <c r="F30" s="935">
        <v>10883.097</v>
      </c>
      <c r="G30" s="935">
        <v>1220.884</v>
      </c>
      <c r="H30" s="935">
        <v>867.46500000000003</v>
      </c>
      <c r="I30" s="935">
        <v>17072.53</v>
      </c>
      <c r="J30" s="936"/>
    </row>
    <row r="31" spans="2:10" ht="16.8">
      <c r="B31" s="730" t="s">
        <v>605</v>
      </c>
      <c r="C31" s="937">
        <v>1591.2349999999999</v>
      </c>
      <c r="D31" s="937">
        <v>64.477999999999994</v>
      </c>
      <c r="E31" s="937">
        <v>290.971</v>
      </c>
      <c r="F31" s="937">
        <v>3986.2130000000002</v>
      </c>
      <c r="G31" s="937">
        <v>1526.4580000000001</v>
      </c>
      <c r="H31" s="937">
        <v>8.9139999999999997</v>
      </c>
      <c r="I31" s="937">
        <v>7468.2690000000002</v>
      </c>
      <c r="J31" s="936"/>
    </row>
    <row r="32" spans="2:10" ht="17.399999999999999" thickBot="1">
      <c r="B32" s="899" t="s">
        <v>1751</v>
      </c>
      <c r="C32" s="938">
        <v>1620.934</v>
      </c>
      <c r="D32" s="938">
        <v>7472.9489999999996</v>
      </c>
      <c r="E32" s="938">
        <v>16348.754000000001</v>
      </c>
      <c r="F32" s="938">
        <v>67979.312999999995</v>
      </c>
      <c r="G32" s="938">
        <v>132068.78400000001</v>
      </c>
      <c r="H32" s="938">
        <v>7469.8320000000003</v>
      </c>
      <c r="I32" s="938">
        <v>232960.56599999999</v>
      </c>
      <c r="J32" s="939"/>
    </row>
    <row r="33" spans="2:10" ht="17.399999999999999" thickBot="1">
      <c r="B33" s="899" t="s">
        <v>1193</v>
      </c>
      <c r="C33" s="938">
        <v>52022.563999999998</v>
      </c>
      <c r="D33" s="938">
        <v>22869.812000000002</v>
      </c>
      <c r="E33" s="938">
        <v>36078.652999999998</v>
      </c>
      <c r="F33" s="938">
        <v>115652.183</v>
      </c>
      <c r="G33" s="938">
        <v>190693.443</v>
      </c>
      <c r="H33" s="938">
        <v>24527.267</v>
      </c>
      <c r="I33" s="938">
        <v>442889.908</v>
      </c>
      <c r="J33" s="944"/>
    </row>
    <row r="34" spans="2:10" ht="12.75" customHeight="1">
      <c r="B34" s="1361" t="s">
        <v>1796</v>
      </c>
      <c r="C34" s="1362" t="s">
        <v>0</v>
      </c>
      <c r="D34" s="1362" t="s">
        <v>0</v>
      </c>
      <c r="E34" s="1362" t="s">
        <v>0</v>
      </c>
      <c r="F34" s="1362" t="s">
        <v>0</v>
      </c>
      <c r="G34" s="1363" t="s">
        <v>0</v>
      </c>
      <c r="H34" s="1362" t="s">
        <v>0</v>
      </c>
      <c r="I34" s="1362" t="s">
        <v>0</v>
      </c>
      <c r="J34" s="945"/>
    </row>
    <row r="35" spans="2:10" ht="12.75" customHeight="1">
      <c r="B35" s="1364" t="s">
        <v>1795</v>
      </c>
      <c r="C35" s="1365" t="s">
        <v>0</v>
      </c>
      <c r="D35" s="1365" t="s">
        <v>0</v>
      </c>
      <c r="E35" s="1365" t="s">
        <v>0</v>
      </c>
      <c r="F35" s="1365" t="s">
        <v>0</v>
      </c>
      <c r="G35" s="1365" t="s">
        <v>0</v>
      </c>
      <c r="H35" s="1365" t="s">
        <v>0</v>
      </c>
      <c r="I35" s="1365" t="s">
        <v>0</v>
      </c>
      <c r="J35" s="945"/>
    </row>
    <row r="36" spans="2:10" ht="12.75" customHeight="1">
      <c r="B36" s="1364" t="s">
        <v>1794</v>
      </c>
      <c r="C36" s="1365" t="s">
        <v>0</v>
      </c>
      <c r="D36" s="1365" t="s">
        <v>0</v>
      </c>
      <c r="E36" s="1365" t="s">
        <v>0</v>
      </c>
      <c r="F36" s="1365" t="s">
        <v>0</v>
      </c>
      <c r="G36" s="1365" t="s">
        <v>0</v>
      </c>
      <c r="H36" s="1365" t="s">
        <v>0</v>
      </c>
      <c r="I36" s="1365" t="s">
        <v>0</v>
      </c>
      <c r="J36" s="945"/>
    </row>
    <row r="37" spans="2:10" ht="16.8"/>
    <row r="38" spans="2:10" ht="16.8"/>
    <row r="39" spans="2:10" ht="16.8"/>
    <row r="40" spans="2:10" ht="16.8"/>
    <row r="41" spans="2:10" ht="16.8"/>
    <row r="42" spans="2:10" ht="16.8"/>
    <row r="43" spans="2:10" ht="16.8"/>
    <row r="44" spans="2:10" ht="16.8"/>
    <row r="45" spans="2:10" ht="16.8"/>
    <row r="46" spans="2:10" ht="16.8"/>
    <row r="47" spans="2:10" ht="16.8"/>
    <row r="48" spans="2:10" ht="16.8"/>
    <row r="49" ht="16.8"/>
    <row r="50" ht="16.8"/>
    <row r="51" ht="16.8"/>
    <row r="52" ht="16.8"/>
    <row r="53" ht="16.8"/>
    <row r="54" ht="16.8"/>
    <row r="55" ht="16.8"/>
    <row r="56" ht="16.8"/>
    <row r="57" ht="16.8"/>
    <row r="58" ht="16.8"/>
    <row r="59" ht="16.8"/>
    <row r="60" ht="16.8"/>
    <row r="61" ht="16.8"/>
    <row r="62" ht="16.8"/>
    <row r="63" ht="16.8"/>
    <row r="64" ht="16.8"/>
    <row r="65" ht="16.8"/>
    <row r="66" ht="16.8"/>
  </sheetData>
  <mergeCells count="5">
    <mergeCell ref="B2:I2"/>
    <mergeCell ref="C4:I4"/>
    <mergeCell ref="B34:I34"/>
    <mergeCell ref="B35:I35"/>
    <mergeCell ref="B36:I36"/>
  </mergeCells>
  <pageMargins left="0.7" right="0.7" top="0.75" bottom="0.75" header="0.3" footer="0.3"/>
  <pageSetup orientation="portrait" horizontalDpi="72" verticalDpi="7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J25"/>
  <sheetViews>
    <sheetView showGridLines="0" showRowColHeaders="0" zoomScaleNormal="100" workbookViewId="0"/>
  </sheetViews>
  <sheetFormatPr baseColWidth="10" defaultColWidth="9.109375" defaultRowHeight="22.5" customHeight="1"/>
  <cols>
    <col min="1" max="1" width="9.109375" style="658" customWidth="1"/>
    <col min="2" max="2" width="62.33203125" style="658" customWidth="1"/>
    <col min="3" max="3" width="11.6640625" style="658" customWidth="1"/>
    <col min="4" max="4" width="18.5546875" style="658" customWidth="1"/>
    <col min="5" max="5" width="20.5546875" style="658" customWidth="1"/>
    <col min="6" max="6" width="16.6640625" style="658" customWidth="1"/>
    <col min="7" max="7" width="17.88671875" style="658" customWidth="1"/>
    <col min="8" max="8" width="5.88671875" style="658" customWidth="1"/>
    <col min="9" max="9" width="33.5546875" style="658" customWidth="1"/>
    <col min="10" max="10" width="16.109375" style="658" customWidth="1"/>
    <col min="11" max="16384" width="9.109375" style="658"/>
  </cols>
  <sheetData>
    <row r="1" spans="2:10" ht="16.5" customHeight="1"/>
    <row r="2" spans="2:10" ht="34.5" customHeight="1" thickBot="1">
      <c r="B2" s="1298" t="s">
        <v>1506</v>
      </c>
      <c r="C2" s="1298"/>
      <c r="D2" s="1298"/>
      <c r="E2" s="1298"/>
      <c r="F2" s="1298"/>
      <c r="G2" s="1298"/>
      <c r="I2" s="700"/>
      <c r="J2" s="701"/>
    </row>
    <row r="3" spans="2:10" ht="15" customHeight="1">
      <c r="B3" s="702" t="s">
        <v>1153</v>
      </c>
      <c r="C3" s="679"/>
      <c r="D3" s="679"/>
      <c r="E3" s="679"/>
      <c r="F3" s="679"/>
      <c r="G3" s="679"/>
    </row>
    <row r="4" spans="2:10" ht="14.25" customHeight="1">
      <c r="B4" s="703"/>
      <c r="C4" s="1299" t="s">
        <v>1193</v>
      </c>
      <c r="D4" s="1300" t="s">
        <v>1505</v>
      </c>
      <c r="E4" s="1300"/>
      <c r="F4" s="1300"/>
      <c r="G4" s="1300"/>
    </row>
    <row r="5" spans="2:10" ht="32.25" customHeight="1">
      <c r="B5" s="703"/>
      <c r="C5" s="1299"/>
      <c r="D5" s="703" t="s">
        <v>1504</v>
      </c>
      <c r="E5" s="703" t="s">
        <v>1503</v>
      </c>
      <c r="F5" s="703" t="s">
        <v>1502</v>
      </c>
      <c r="G5" s="703" t="s">
        <v>1501</v>
      </c>
    </row>
    <row r="6" spans="2:10" ht="24" customHeight="1" thickBot="1">
      <c r="B6" s="704" t="s">
        <v>1500</v>
      </c>
      <c r="C6" s="707">
        <v>389336.01148773369</v>
      </c>
      <c r="D6" s="707">
        <v>358145.00540091208</v>
      </c>
      <c r="E6" s="707">
        <v>16991.735303734265</v>
      </c>
      <c r="F6" s="707">
        <v>119.18395641735201</v>
      </c>
      <c r="G6" s="707">
        <v>14080.086826669998</v>
      </c>
    </row>
    <row r="7" spans="2:10" ht="24.75" customHeight="1">
      <c r="B7" s="706" t="s">
        <v>1499</v>
      </c>
      <c r="C7" s="696">
        <v>19744.950811806382</v>
      </c>
      <c r="D7" s="696">
        <v>496.01884940638479</v>
      </c>
      <c r="E7" s="696">
        <v>11623.69237081</v>
      </c>
      <c r="F7" s="696">
        <v>0</v>
      </c>
      <c r="G7" s="696">
        <v>7625.2395915899997</v>
      </c>
    </row>
    <row r="8" spans="2:10" ht="15" customHeight="1" thickBot="1">
      <c r="B8" s="704" t="s">
        <v>1498</v>
      </c>
      <c r="C8" s="707">
        <v>369591.06067592732</v>
      </c>
      <c r="D8" s="707">
        <v>357648.98655150569</v>
      </c>
      <c r="E8" s="707">
        <v>5368.0429329242652</v>
      </c>
      <c r="F8" s="707">
        <v>119.18395641735201</v>
      </c>
      <c r="G8" s="707">
        <v>6454.8472350799984</v>
      </c>
    </row>
    <row r="9" spans="2:10" ht="15" customHeight="1">
      <c r="B9" s="706" t="s">
        <v>1497</v>
      </c>
      <c r="C9" s="696">
        <v>95799.998604179986</v>
      </c>
      <c r="D9" s="696">
        <v>95799.998604179986</v>
      </c>
      <c r="E9" s="696">
        <v>0</v>
      </c>
      <c r="F9" s="696">
        <v>0</v>
      </c>
      <c r="G9" s="696">
        <v>0</v>
      </c>
    </row>
    <row r="10" spans="2:10" ht="15" customHeight="1">
      <c r="B10" s="706" t="s">
        <v>1488</v>
      </c>
      <c r="C10" s="696">
        <v>5005.9621162755902</v>
      </c>
      <c r="D10" s="696">
        <v>0</v>
      </c>
      <c r="E10" s="696">
        <v>5005.9621162755902</v>
      </c>
      <c r="F10" s="696">
        <v>0</v>
      </c>
      <c r="G10" s="696">
        <v>0</v>
      </c>
    </row>
    <row r="11" spans="2:10" ht="15" customHeight="1">
      <c r="B11" s="706" t="s">
        <v>1496</v>
      </c>
      <c r="C11" s="696">
        <v>-163.29815237328103</v>
      </c>
      <c r="D11" s="696">
        <v>-2792.9138868459286</v>
      </c>
      <c r="E11" s="696">
        <v>0</v>
      </c>
      <c r="F11" s="696">
        <v>2629.6157344726475</v>
      </c>
      <c r="G11" s="696">
        <v>0</v>
      </c>
    </row>
    <row r="12" spans="2:10" ht="16.8">
      <c r="B12" s="706" t="s">
        <v>1495</v>
      </c>
      <c r="C12" s="696">
        <v>-9991.9863546879678</v>
      </c>
      <c r="D12" s="696">
        <v>0</v>
      </c>
      <c r="E12" s="696">
        <v>-3537.1391196079685</v>
      </c>
      <c r="F12" s="696">
        <v>0</v>
      </c>
      <c r="G12" s="696">
        <v>-6454.8472350799984</v>
      </c>
    </row>
    <row r="13" spans="2:10" ht="15" customHeight="1">
      <c r="B13" s="706" t="s">
        <v>1494</v>
      </c>
      <c r="C13" s="696">
        <v>4321.3144528071443</v>
      </c>
      <c r="D13" s="696">
        <v>4371.5787708671442</v>
      </c>
      <c r="E13" s="696">
        <v>0</v>
      </c>
      <c r="F13" s="696">
        <v>-50.264318060000001</v>
      </c>
      <c r="G13" s="696">
        <v>0</v>
      </c>
    </row>
    <row r="14" spans="2:10" ht="15" customHeight="1">
      <c r="B14" s="706" t="s">
        <v>1493</v>
      </c>
      <c r="C14" s="696">
        <v>-4858.9618354526892</v>
      </c>
      <c r="D14" s="696">
        <v>-2868.672367138568</v>
      </c>
      <c r="E14" s="696">
        <v>-1990.289468314121</v>
      </c>
      <c r="F14" s="696">
        <v>0</v>
      </c>
      <c r="G14" s="696">
        <v>0</v>
      </c>
    </row>
    <row r="15" spans="2:10" ht="15" customHeight="1">
      <c r="B15" s="706" t="s">
        <v>1492</v>
      </c>
      <c r="C15" s="696">
        <v>-76380.650398675061</v>
      </c>
      <c r="D15" s="696">
        <v>-76380.650399231468</v>
      </c>
      <c r="E15" s="696">
        <v>5.5640829024688573E-7</v>
      </c>
      <c r="F15" s="696">
        <v>0</v>
      </c>
      <c r="G15" s="696">
        <v>0</v>
      </c>
    </row>
    <row r="16" spans="2:10" ht="15" customHeight="1">
      <c r="B16" s="706" t="s">
        <v>1491</v>
      </c>
      <c r="C16" s="696">
        <v>-33.178793740828674</v>
      </c>
      <c r="D16" s="696">
        <v>-33.178793740828674</v>
      </c>
      <c r="E16" s="696">
        <v>0</v>
      </c>
      <c r="F16" s="696">
        <v>0</v>
      </c>
      <c r="G16" s="696">
        <v>0</v>
      </c>
    </row>
    <row r="17" spans="2:7" ht="15" customHeight="1" thickBot="1">
      <c r="B17" s="704" t="s">
        <v>1490</v>
      </c>
      <c r="C17" s="707">
        <v>383290.68098279997</v>
      </c>
      <c r="D17" s="707">
        <v>375745.61755779997</v>
      </c>
      <c r="E17" s="707">
        <v>4846.8551509999998</v>
      </c>
      <c r="F17" s="707">
        <v>2698.2082740000001</v>
      </c>
      <c r="G17" s="707">
        <v>0</v>
      </c>
    </row>
    <row r="18" spans="2:7" ht="20.25" customHeight="1">
      <c r="B18" s="1301" t="s">
        <v>1489</v>
      </c>
      <c r="C18" s="1301"/>
      <c r="D18" s="1301"/>
      <c r="E18" s="1301"/>
      <c r="F18" s="1301"/>
      <c r="G18" s="1301"/>
    </row>
    <row r="19" spans="2:7" ht="16.8"/>
    <row r="20" spans="2:7" ht="16.8"/>
    <row r="21" spans="2:7" ht="16.8"/>
    <row r="22" spans="2:7" ht="16.8"/>
    <row r="23" spans="2:7" ht="16.8"/>
    <row r="24" spans="2:7" ht="16.8"/>
    <row r="25" spans="2:7" ht="16.8"/>
  </sheetData>
  <mergeCells count="4">
    <mergeCell ref="B2:G2"/>
    <mergeCell ref="C4:C5"/>
    <mergeCell ref="D4:G4"/>
    <mergeCell ref="B18:G18"/>
  </mergeCells>
  <pageMargins left="0.7" right="0.7" top="0.75" bottom="0.75" header="0.3" footer="0.3"/>
  <pageSetup orientation="landscape" horizontalDpi="72" verticalDpi="72"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B2:I36"/>
  <sheetViews>
    <sheetView showGridLines="0" showRowColHeaders="0" workbookViewId="0"/>
  </sheetViews>
  <sheetFormatPr baseColWidth="10" defaultColWidth="11.44140625" defaultRowHeight="16.8"/>
  <cols>
    <col min="1" max="1" width="9.109375" style="708" customWidth="1"/>
    <col min="2" max="2" width="54.109375" style="708" customWidth="1"/>
    <col min="3" max="4" width="10" style="708" customWidth="1"/>
    <col min="5" max="5" width="9.5546875" style="708" customWidth="1"/>
    <col min="6" max="7" width="10" style="708" customWidth="1"/>
    <col min="8" max="8" width="16.109375" style="708" customWidth="1"/>
    <col min="9" max="9" width="10" style="708" customWidth="1"/>
    <col min="10" max="16384" width="11.44140625" style="708"/>
  </cols>
  <sheetData>
    <row r="2" spans="2:9" ht="18" thickBot="1">
      <c r="B2" s="1298" t="s">
        <v>1798</v>
      </c>
      <c r="C2" s="1298" t="s">
        <v>0</v>
      </c>
      <c r="D2" s="1298" t="s">
        <v>0</v>
      </c>
      <c r="E2" s="1298" t="s">
        <v>0</v>
      </c>
      <c r="F2" s="1298" t="s">
        <v>0</v>
      </c>
      <c r="G2" s="1298" t="s">
        <v>0</v>
      </c>
      <c r="H2" s="1298" t="s">
        <v>0</v>
      </c>
      <c r="I2" s="1298" t="s">
        <v>0</v>
      </c>
    </row>
    <row r="3" spans="2:9">
      <c r="B3" s="949" t="s">
        <v>1520</v>
      </c>
      <c r="C3" s="931"/>
      <c r="D3" s="931"/>
      <c r="E3" s="931"/>
      <c r="F3" s="931"/>
      <c r="G3" s="931"/>
      <c r="H3" s="931"/>
      <c r="I3" s="931"/>
    </row>
    <row r="4" spans="2:9" ht="16.5" customHeight="1">
      <c r="B4" s="703"/>
      <c r="C4" s="1300" t="s">
        <v>1820</v>
      </c>
      <c r="D4" s="1300" t="s">
        <v>0</v>
      </c>
      <c r="E4" s="1300" t="s">
        <v>0</v>
      </c>
      <c r="F4" s="1300" t="s">
        <v>0</v>
      </c>
      <c r="G4" s="1300" t="s">
        <v>0</v>
      </c>
      <c r="H4" s="1300" t="s">
        <v>0</v>
      </c>
      <c r="I4" s="1300" t="s">
        <v>0</v>
      </c>
    </row>
    <row r="5" spans="2:9" ht="24" customHeight="1">
      <c r="B5" s="255" t="s">
        <v>1810</v>
      </c>
      <c r="C5" s="952" t="s">
        <v>1821</v>
      </c>
      <c r="D5" s="952" t="s">
        <v>1822</v>
      </c>
      <c r="E5" s="952" t="s">
        <v>1823</v>
      </c>
      <c r="F5" s="952" t="s">
        <v>1824</v>
      </c>
      <c r="G5" s="952" t="s">
        <v>1825</v>
      </c>
      <c r="H5" s="952" t="s">
        <v>1826</v>
      </c>
      <c r="I5" s="952" t="s">
        <v>1193</v>
      </c>
    </row>
    <row r="6" spans="2:9">
      <c r="B6" s="905" t="s">
        <v>517</v>
      </c>
      <c r="C6" s="370">
        <v>0</v>
      </c>
      <c r="D6" s="370">
        <v>0</v>
      </c>
      <c r="E6" s="370">
        <v>0</v>
      </c>
      <c r="F6" s="370">
        <v>5.1100000000000003</v>
      </c>
      <c r="G6" s="370">
        <v>0</v>
      </c>
      <c r="H6" s="370">
        <v>8678.4869999999992</v>
      </c>
      <c r="I6" s="370">
        <v>8683.598</v>
      </c>
    </row>
    <row r="7" spans="2:9">
      <c r="B7" s="906" t="s">
        <v>518</v>
      </c>
      <c r="C7" s="369">
        <v>0</v>
      </c>
      <c r="D7" s="369">
        <v>42.468000000000004</v>
      </c>
      <c r="E7" s="369">
        <v>8.4890000000000008</v>
      </c>
      <c r="F7" s="369">
        <v>62.753</v>
      </c>
      <c r="G7" s="369">
        <v>297.66699999999997</v>
      </c>
      <c r="H7" s="369">
        <v>0.79300000000000004</v>
      </c>
      <c r="I7" s="369">
        <v>412.17099999999999</v>
      </c>
    </row>
    <row r="8" spans="2:9">
      <c r="B8" s="905" t="s">
        <v>842</v>
      </c>
      <c r="C8" s="370">
        <v>4.0000000000000001E-3</v>
      </c>
      <c r="D8" s="370">
        <v>60.585000000000001</v>
      </c>
      <c r="E8" s="370">
        <v>484.09399999999999</v>
      </c>
      <c r="F8" s="370">
        <v>480.69200000000001</v>
      </c>
      <c r="G8" s="370">
        <v>669.68299999999999</v>
      </c>
      <c r="H8" s="370">
        <v>82.15</v>
      </c>
      <c r="I8" s="370">
        <v>1777.2080000000001</v>
      </c>
    </row>
    <row r="9" spans="2:9">
      <c r="B9" s="906" t="s">
        <v>843</v>
      </c>
      <c r="C9" s="369">
        <v>0</v>
      </c>
      <c r="D9" s="369">
        <v>0</v>
      </c>
      <c r="E9" s="369">
        <v>0</v>
      </c>
      <c r="F9" s="369">
        <v>0</v>
      </c>
      <c r="G9" s="369">
        <v>0</v>
      </c>
      <c r="H9" s="369">
        <v>0</v>
      </c>
      <c r="I9" s="369">
        <v>0</v>
      </c>
    </row>
    <row r="10" spans="2:9">
      <c r="B10" s="905" t="s">
        <v>844</v>
      </c>
      <c r="C10" s="370">
        <v>0</v>
      </c>
      <c r="D10" s="370">
        <v>0</v>
      </c>
      <c r="E10" s="370">
        <v>0</v>
      </c>
      <c r="F10" s="370">
        <v>0</v>
      </c>
      <c r="G10" s="370">
        <v>0</v>
      </c>
      <c r="H10" s="370">
        <v>0</v>
      </c>
      <c r="I10" s="370">
        <v>0</v>
      </c>
    </row>
    <row r="11" spans="2:9">
      <c r="B11" s="906" t="s">
        <v>522</v>
      </c>
      <c r="C11" s="369">
        <v>91.888999999999996</v>
      </c>
      <c r="D11" s="369">
        <v>227.935</v>
      </c>
      <c r="E11" s="369">
        <v>303.733</v>
      </c>
      <c r="F11" s="369">
        <v>430.55599999999998</v>
      </c>
      <c r="G11" s="369">
        <v>132.63999999999999</v>
      </c>
      <c r="H11" s="369">
        <v>135.02500000000001</v>
      </c>
      <c r="I11" s="369">
        <v>1321.779</v>
      </c>
    </row>
    <row r="12" spans="2:9">
      <c r="B12" s="905" t="s">
        <v>523</v>
      </c>
      <c r="C12" s="370">
        <v>97.320999999999998</v>
      </c>
      <c r="D12" s="370">
        <v>2983.4929999999999</v>
      </c>
      <c r="E12" s="370">
        <v>2724.6410000000001</v>
      </c>
      <c r="F12" s="370">
        <v>6329.1729999999998</v>
      </c>
      <c r="G12" s="370">
        <v>12393.413</v>
      </c>
      <c r="H12" s="370">
        <v>243.42699999999999</v>
      </c>
      <c r="I12" s="370">
        <v>24771.469000000001</v>
      </c>
    </row>
    <row r="13" spans="2:9">
      <c r="B13" s="906" t="s">
        <v>524</v>
      </c>
      <c r="C13" s="369">
        <v>480.3</v>
      </c>
      <c r="D13" s="369">
        <v>326.286</v>
      </c>
      <c r="E13" s="369">
        <v>511.43400000000003</v>
      </c>
      <c r="F13" s="369">
        <v>2333.7190000000001</v>
      </c>
      <c r="G13" s="369">
        <v>2415.672</v>
      </c>
      <c r="H13" s="369">
        <v>861.87199999999996</v>
      </c>
      <c r="I13" s="369">
        <v>6929.2839999999997</v>
      </c>
    </row>
    <row r="14" spans="2:9">
      <c r="B14" s="905" t="s">
        <v>525</v>
      </c>
      <c r="C14" s="370">
        <v>0.56100000000000005</v>
      </c>
      <c r="D14" s="370">
        <v>2.8940000000000001</v>
      </c>
      <c r="E14" s="370">
        <v>17.099</v>
      </c>
      <c r="F14" s="370">
        <v>629.87400000000002</v>
      </c>
      <c r="G14" s="370">
        <v>5732.0959999999995</v>
      </c>
      <c r="H14" s="370">
        <v>16.733000000000001</v>
      </c>
      <c r="I14" s="370">
        <v>6399.2569999999996</v>
      </c>
    </row>
    <row r="15" spans="2:9">
      <c r="B15" s="906" t="s">
        <v>526</v>
      </c>
      <c r="C15" s="369"/>
      <c r="D15" s="369"/>
      <c r="E15" s="369"/>
      <c r="F15" s="369"/>
      <c r="G15" s="369"/>
      <c r="H15" s="369"/>
      <c r="I15" s="369">
        <v>1002.845</v>
      </c>
    </row>
    <row r="16" spans="2:9">
      <c r="B16" s="905" t="s">
        <v>527</v>
      </c>
      <c r="C16" s="370">
        <v>0.63400000000000001</v>
      </c>
      <c r="D16" s="370">
        <v>1.756</v>
      </c>
      <c r="E16" s="370">
        <v>14.831</v>
      </c>
      <c r="F16" s="370">
        <v>120.90600000000001</v>
      </c>
      <c r="G16" s="370">
        <v>296.05599999999998</v>
      </c>
      <c r="H16" s="370">
        <v>3.1070000000000002</v>
      </c>
      <c r="I16" s="370">
        <v>437.28899999999999</v>
      </c>
    </row>
    <row r="17" spans="2:9">
      <c r="B17" s="906" t="s">
        <v>528</v>
      </c>
      <c r="C17" s="369">
        <v>0</v>
      </c>
      <c r="D17" s="369">
        <v>0</v>
      </c>
      <c r="E17" s="369">
        <v>0</v>
      </c>
      <c r="F17" s="369">
        <v>1.43</v>
      </c>
      <c r="G17" s="369">
        <v>0</v>
      </c>
      <c r="H17" s="369">
        <v>0</v>
      </c>
      <c r="I17" s="369">
        <v>1.43</v>
      </c>
    </row>
    <row r="18" spans="2:9">
      <c r="B18" s="905" t="s">
        <v>529</v>
      </c>
      <c r="C18" s="370">
        <v>0</v>
      </c>
      <c r="D18" s="370">
        <v>0</v>
      </c>
      <c r="E18" s="370">
        <v>0</v>
      </c>
      <c r="F18" s="370">
        <v>0</v>
      </c>
      <c r="G18" s="370">
        <v>0</v>
      </c>
      <c r="H18" s="370">
        <v>0</v>
      </c>
      <c r="I18" s="370">
        <v>0</v>
      </c>
    </row>
    <row r="19" spans="2:9">
      <c r="B19" s="906" t="s">
        <v>853</v>
      </c>
      <c r="C19" s="369">
        <v>0</v>
      </c>
      <c r="D19" s="369">
        <v>0</v>
      </c>
      <c r="E19" s="369">
        <v>0</v>
      </c>
      <c r="F19" s="369">
        <v>0</v>
      </c>
      <c r="G19" s="369">
        <v>0</v>
      </c>
      <c r="H19" s="369">
        <v>0</v>
      </c>
      <c r="I19" s="369">
        <v>0</v>
      </c>
    </row>
    <row r="20" spans="2:9">
      <c r="B20" s="905" t="s">
        <v>531</v>
      </c>
      <c r="C20" s="370">
        <v>0</v>
      </c>
      <c r="D20" s="370">
        <v>0</v>
      </c>
      <c r="E20" s="370">
        <v>0</v>
      </c>
      <c r="F20" s="370">
        <v>0</v>
      </c>
      <c r="G20" s="370">
        <v>0</v>
      </c>
      <c r="H20" s="370">
        <v>0</v>
      </c>
      <c r="I20" s="370">
        <v>0</v>
      </c>
    </row>
    <row r="21" spans="2:9">
      <c r="B21" s="906" t="s">
        <v>532</v>
      </c>
      <c r="C21" s="369">
        <v>0</v>
      </c>
      <c r="D21" s="369">
        <v>0</v>
      </c>
      <c r="E21" s="369">
        <v>0</v>
      </c>
      <c r="F21" s="369">
        <v>0</v>
      </c>
      <c r="G21" s="369">
        <v>6730.9189999999999</v>
      </c>
      <c r="H21" s="369">
        <v>2323.5830000000001</v>
      </c>
      <c r="I21" s="369">
        <v>9054.5010000000002</v>
      </c>
    </row>
    <row r="22" spans="2:9" ht="17.399999999999999" thickBot="1">
      <c r="B22" s="950" t="s">
        <v>1752</v>
      </c>
      <c r="C22" s="775">
        <v>670.71</v>
      </c>
      <c r="D22" s="775">
        <v>3645.4160000000002</v>
      </c>
      <c r="E22" s="775">
        <v>4064.3220000000001</v>
      </c>
      <c r="F22" s="775">
        <v>10394.214</v>
      </c>
      <c r="G22" s="775">
        <v>28668.146000000001</v>
      </c>
      <c r="H22" s="775">
        <v>12345.178</v>
      </c>
      <c r="I22" s="775">
        <v>60790.830999999998</v>
      </c>
    </row>
    <row r="23" spans="2:9">
      <c r="B23" s="907" t="s">
        <v>908</v>
      </c>
      <c r="C23" s="1072">
        <v>0.33800000000000002</v>
      </c>
      <c r="D23" s="1072">
        <v>1538.501</v>
      </c>
      <c r="E23" s="1072">
        <v>3338.8710000000001</v>
      </c>
      <c r="F23" s="1072">
        <v>10198.066000000001</v>
      </c>
      <c r="G23" s="1072">
        <v>11030.075999999999</v>
      </c>
      <c r="H23" s="1072">
        <v>1120.3389999999999</v>
      </c>
      <c r="I23" s="1072">
        <v>27226.190999999999</v>
      </c>
    </row>
    <row r="24" spans="2:9">
      <c r="B24" s="730" t="s">
        <v>598</v>
      </c>
      <c r="C24" s="370">
        <v>7.3999999999999996E-2</v>
      </c>
      <c r="D24" s="370">
        <v>1126.963</v>
      </c>
      <c r="E24" s="370">
        <v>2683.7159999999999</v>
      </c>
      <c r="F24" s="370">
        <v>9191.0030000000006</v>
      </c>
      <c r="G24" s="370">
        <v>7737.9120000000003</v>
      </c>
      <c r="H24" s="370">
        <v>1009.5650000000001</v>
      </c>
      <c r="I24" s="370">
        <v>21749.233</v>
      </c>
    </row>
    <row r="25" spans="2:9">
      <c r="B25" s="732" t="s">
        <v>599</v>
      </c>
      <c r="C25" s="369">
        <v>0.26400000000000001</v>
      </c>
      <c r="D25" s="369">
        <v>411.53800000000001</v>
      </c>
      <c r="E25" s="369">
        <v>655.154</v>
      </c>
      <c r="F25" s="369">
        <v>1007.063</v>
      </c>
      <c r="G25" s="369">
        <v>3292.1640000000002</v>
      </c>
      <c r="H25" s="369">
        <v>110.773</v>
      </c>
      <c r="I25" s="369">
        <v>5476.9570000000003</v>
      </c>
    </row>
    <row r="26" spans="2:9">
      <c r="B26" s="908" t="s">
        <v>911</v>
      </c>
      <c r="C26" s="368">
        <v>437.74799999999999</v>
      </c>
      <c r="D26" s="368">
        <v>661.94</v>
      </c>
      <c r="E26" s="368">
        <v>971.21500000000003</v>
      </c>
      <c r="F26" s="368">
        <v>5357.3959999999997</v>
      </c>
      <c r="G26" s="368">
        <v>12864.804</v>
      </c>
      <c r="H26" s="368">
        <v>55.582000000000001</v>
      </c>
      <c r="I26" s="368">
        <v>20348.685000000001</v>
      </c>
    </row>
    <row r="27" spans="2:9">
      <c r="B27" s="732" t="s">
        <v>601</v>
      </c>
      <c r="C27" s="369">
        <v>0</v>
      </c>
      <c r="D27" s="369">
        <v>42.27</v>
      </c>
      <c r="E27" s="369">
        <v>10.45</v>
      </c>
      <c r="F27" s="369">
        <v>165.084</v>
      </c>
      <c r="G27" s="369">
        <v>10104.816999999999</v>
      </c>
      <c r="H27" s="369">
        <v>1E-3</v>
      </c>
      <c r="I27" s="369">
        <v>10322.620999999999</v>
      </c>
    </row>
    <row r="28" spans="2:9">
      <c r="B28" s="730" t="s">
        <v>602</v>
      </c>
      <c r="C28" s="370">
        <v>0</v>
      </c>
      <c r="D28" s="370">
        <v>17.649000000000001</v>
      </c>
      <c r="E28" s="370">
        <v>9.375</v>
      </c>
      <c r="F28" s="370">
        <v>128.53</v>
      </c>
      <c r="G28" s="370">
        <v>1775.001</v>
      </c>
      <c r="H28" s="370">
        <v>0.3</v>
      </c>
      <c r="I28" s="370">
        <v>1930.855</v>
      </c>
    </row>
    <row r="29" spans="2:9">
      <c r="B29" s="732" t="s">
        <v>603</v>
      </c>
      <c r="C29" s="369">
        <v>14.811999999999999</v>
      </c>
      <c r="D29" s="369">
        <v>17.155000000000001</v>
      </c>
      <c r="E29" s="369">
        <v>103.277</v>
      </c>
      <c r="F29" s="369">
        <v>1558.6949999999999</v>
      </c>
      <c r="G29" s="369">
        <v>54.433999999999997</v>
      </c>
      <c r="H29" s="369">
        <v>0</v>
      </c>
      <c r="I29" s="369">
        <v>1748.373</v>
      </c>
    </row>
    <row r="30" spans="2:9">
      <c r="B30" s="730" t="s">
        <v>604</v>
      </c>
      <c r="C30" s="370">
        <v>1.724</v>
      </c>
      <c r="D30" s="370">
        <v>548.67499999999995</v>
      </c>
      <c r="E30" s="370">
        <v>703.61900000000003</v>
      </c>
      <c r="F30" s="370">
        <v>1438.5360000000001</v>
      </c>
      <c r="G30" s="370">
        <v>378.60399999999998</v>
      </c>
      <c r="H30" s="370">
        <v>55.003999999999998</v>
      </c>
      <c r="I30" s="370">
        <v>3126.1619999999998</v>
      </c>
    </row>
    <row r="31" spans="2:9">
      <c r="B31" s="732" t="s">
        <v>605</v>
      </c>
      <c r="C31" s="369">
        <v>421.21199999999999</v>
      </c>
      <c r="D31" s="369">
        <v>36.192</v>
      </c>
      <c r="E31" s="369">
        <v>144.494</v>
      </c>
      <c r="F31" s="369">
        <v>2066.5509999999999</v>
      </c>
      <c r="G31" s="369">
        <v>551.94799999999998</v>
      </c>
      <c r="H31" s="369">
        <v>0.27800000000000002</v>
      </c>
      <c r="I31" s="369">
        <v>3220.674</v>
      </c>
    </row>
    <row r="32" spans="2:9" ht="17.399999999999999" thickBot="1">
      <c r="B32" s="900" t="s">
        <v>1751</v>
      </c>
      <c r="C32" s="775">
        <v>438.08699999999999</v>
      </c>
      <c r="D32" s="775">
        <v>2200.442</v>
      </c>
      <c r="E32" s="775">
        <v>4310.085</v>
      </c>
      <c r="F32" s="775">
        <v>15555.462</v>
      </c>
      <c r="G32" s="775">
        <v>23894.880000000001</v>
      </c>
      <c r="H32" s="775">
        <v>1175.921</v>
      </c>
      <c r="I32" s="775">
        <v>47574.875999999997</v>
      </c>
    </row>
    <row r="33" spans="2:9">
      <c r="B33" s="951" t="s">
        <v>1193</v>
      </c>
      <c r="C33" s="1272">
        <v>1108.796</v>
      </c>
      <c r="D33" s="1272">
        <v>5845.857</v>
      </c>
      <c r="E33" s="1272">
        <v>8374.4079999999994</v>
      </c>
      <c r="F33" s="1272">
        <v>25949.675999999999</v>
      </c>
      <c r="G33" s="1272">
        <v>52563.025999999998</v>
      </c>
      <c r="H33" s="1272">
        <v>13521.099</v>
      </c>
      <c r="I33" s="1272">
        <v>108365.70699999999</v>
      </c>
    </row>
    <row r="34" spans="2:9">
      <c r="B34" s="1364" t="s">
        <v>1796</v>
      </c>
      <c r="C34" s="1365" t="s">
        <v>0</v>
      </c>
      <c r="D34" s="1365" t="s">
        <v>0</v>
      </c>
      <c r="E34" s="1365" t="s">
        <v>0</v>
      </c>
      <c r="F34" s="1365" t="s">
        <v>0</v>
      </c>
      <c r="G34" s="1365" t="s">
        <v>0</v>
      </c>
      <c r="H34" s="1365" t="s">
        <v>0</v>
      </c>
      <c r="I34" s="1365" t="s">
        <v>0</v>
      </c>
    </row>
    <row r="35" spans="2:9">
      <c r="B35" s="1364" t="s">
        <v>1795</v>
      </c>
      <c r="C35" s="1365" t="s">
        <v>0</v>
      </c>
      <c r="D35" s="1365" t="s">
        <v>0</v>
      </c>
      <c r="E35" s="1365" t="s">
        <v>0</v>
      </c>
      <c r="F35" s="1365" t="s">
        <v>0</v>
      </c>
      <c r="G35" s="1365" t="s">
        <v>0</v>
      </c>
      <c r="H35" s="1365" t="s">
        <v>0</v>
      </c>
      <c r="I35" s="1365" t="s">
        <v>0</v>
      </c>
    </row>
    <row r="36" spans="2:9">
      <c r="B36" s="1364" t="s">
        <v>1794</v>
      </c>
      <c r="C36" s="1365" t="s">
        <v>0</v>
      </c>
      <c r="D36" s="1365" t="s">
        <v>0</v>
      </c>
      <c r="E36" s="1365" t="s">
        <v>0</v>
      </c>
      <c r="F36" s="1365" t="s">
        <v>0</v>
      </c>
      <c r="G36" s="1365" t="s">
        <v>0</v>
      </c>
      <c r="H36" s="1365" t="s">
        <v>0</v>
      </c>
      <c r="I36" s="1365" t="s">
        <v>0</v>
      </c>
    </row>
  </sheetData>
  <mergeCells count="5">
    <mergeCell ref="B2:I2"/>
    <mergeCell ref="C4:I4"/>
    <mergeCell ref="B34:I34"/>
    <mergeCell ref="B35:I35"/>
    <mergeCell ref="B36:I36"/>
  </mergeCells>
  <pageMargins left="0.7" right="0.7" top="0.75" bottom="0.75" header="0.3" footer="0.3"/>
  <pageSetup orientation="portrait" horizontalDpi="72" verticalDpi="72"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B1:D37"/>
  <sheetViews>
    <sheetView showGridLines="0" showRowColHeaders="0" topLeftCell="A2" zoomScaleNormal="100" workbookViewId="0"/>
  </sheetViews>
  <sheetFormatPr baseColWidth="10" defaultColWidth="9.109375" defaultRowHeight="13.2"/>
  <cols>
    <col min="2" max="2" width="46.88671875"/>
    <col min="3" max="3" width="19.109375"/>
  </cols>
  <sheetData>
    <row r="1" spans="2:4" ht="12.75" hidden="1" customHeight="1">
      <c r="B1" s="1346" t="s">
        <v>631</v>
      </c>
      <c r="C1" s="1346" t="s">
        <v>0</v>
      </c>
      <c r="D1" s="1346" t="s">
        <v>0</v>
      </c>
    </row>
    <row r="2" spans="2:4" ht="12.75" customHeight="1">
      <c r="B2" s="52"/>
      <c r="C2" s="52"/>
      <c r="D2" s="52"/>
    </row>
    <row r="3" spans="2:4" ht="57" customHeight="1" thickBot="1">
      <c r="B3" s="1310" t="s">
        <v>1834</v>
      </c>
      <c r="C3" s="1310" t="s">
        <v>0</v>
      </c>
      <c r="D3" s="52"/>
    </row>
    <row r="4" spans="2:4" ht="17.100000000000001" customHeight="1">
      <c r="B4" s="10" t="s">
        <v>632</v>
      </c>
      <c r="C4" s="313"/>
      <c r="D4" s="52"/>
    </row>
    <row r="5" spans="2:4" ht="41.1" customHeight="1">
      <c r="B5" s="703"/>
      <c r="C5" s="703" t="s">
        <v>1827</v>
      </c>
      <c r="D5" s="52"/>
    </row>
    <row r="6" spans="2:4" ht="20.100000000000001" customHeight="1" thickBot="1">
      <c r="B6" s="823" t="s">
        <v>1828</v>
      </c>
      <c r="C6" s="1273">
        <v>8500.3459999999995</v>
      </c>
      <c r="D6" s="52"/>
    </row>
    <row r="7" spans="2:4" ht="41.1" customHeight="1">
      <c r="B7" s="325" t="s">
        <v>1829</v>
      </c>
      <c r="C7" s="1274">
        <v>2086.933</v>
      </c>
      <c r="D7" s="52"/>
    </row>
    <row r="8" spans="2:4" ht="20.100000000000001" customHeight="1">
      <c r="B8" s="323" t="s">
        <v>1830</v>
      </c>
      <c r="C8" s="1275">
        <v>-460.41199999999998</v>
      </c>
      <c r="D8" s="52"/>
    </row>
    <row r="9" spans="2:4" ht="20.100000000000001" customHeight="1">
      <c r="B9" s="325" t="s">
        <v>1831</v>
      </c>
      <c r="C9" s="1274">
        <v>-1502.9169999999999</v>
      </c>
      <c r="D9" s="52"/>
    </row>
    <row r="10" spans="2:4" ht="20.100000000000001" customHeight="1">
      <c r="B10" s="323" t="s">
        <v>1832</v>
      </c>
      <c r="C10" s="1275">
        <v>461.10199999999998</v>
      </c>
      <c r="D10" s="52"/>
    </row>
    <row r="11" spans="2:4" ht="20.100000000000001" customHeight="1" thickBot="1">
      <c r="B11" s="823" t="s">
        <v>1833</v>
      </c>
      <c r="C11" s="1273">
        <v>9085.0519999999997</v>
      </c>
      <c r="D11" s="52"/>
    </row>
    <row r="12" spans="2:4" ht="23.4" customHeight="1"/>
    <row r="13" spans="2:4" ht="12.75" customHeight="1"/>
    <row r="14" spans="2:4" ht="12.75" customHeight="1"/>
    <row r="15" spans="2:4" ht="38.25" customHeight="1"/>
    <row r="16" spans="2:4" ht="17.100000000000001" customHeight="1"/>
    <row r="17" ht="41.1" customHeight="1"/>
    <row r="18" ht="20.100000000000001" customHeight="1"/>
    <row r="19" ht="41.1" customHeight="1"/>
    <row r="20" ht="20.100000000000001" customHeight="1"/>
    <row r="21" ht="20.100000000000001" customHeight="1"/>
    <row r="22" ht="20.100000000000001" customHeight="1"/>
    <row r="23" ht="20.100000000000001" customHeight="1"/>
    <row r="24" ht="12.75" customHeight="1"/>
    <row r="25" ht="12.75" customHeight="1"/>
    <row r="26" ht="12.75" customHeight="1"/>
    <row r="27" ht="12.75" customHeight="1"/>
    <row r="28" ht="66.599999999999994" customHeight="1"/>
    <row r="29" ht="17.100000000000001" customHeight="1"/>
    <row r="30" ht="41.1" customHeight="1"/>
    <row r="31" ht="20.100000000000001" customHeight="1"/>
    <row r="32" ht="41.1" customHeight="1"/>
    <row r="33" ht="20.100000000000001" customHeight="1"/>
    <row r="34" ht="20.100000000000001" customHeight="1"/>
    <row r="35" ht="20.100000000000001" customHeight="1"/>
    <row r="36" ht="20.100000000000001" customHeight="1"/>
    <row r="37" ht="12.75" customHeight="1"/>
  </sheetData>
  <mergeCells count="2">
    <mergeCell ref="B1:D1"/>
    <mergeCell ref="B3:C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B1:J53"/>
  <sheetViews>
    <sheetView showGridLines="0" showRowColHeaders="0" topLeftCell="A2" zoomScaleNormal="100" workbookViewId="0"/>
  </sheetViews>
  <sheetFormatPr baseColWidth="10" defaultColWidth="9.109375" defaultRowHeight="13.2"/>
  <cols>
    <col min="2" max="2" width="38.5546875"/>
    <col min="3" max="4" width="12.44140625"/>
    <col min="5" max="9" width="15.5546875"/>
  </cols>
  <sheetData>
    <row r="1" spans="2:10" ht="15.75" hidden="1" customHeight="1">
      <c r="B1" s="1346" t="s">
        <v>633</v>
      </c>
      <c r="C1" s="1346" t="s">
        <v>0</v>
      </c>
      <c r="D1" s="1346" t="s">
        <v>0</v>
      </c>
      <c r="E1" s="1346" t="s">
        <v>0</v>
      </c>
      <c r="F1" s="1346" t="s">
        <v>0</v>
      </c>
      <c r="G1" s="1346" t="s">
        <v>0</v>
      </c>
      <c r="H1" s="1346" t="s">
        <v>0</v>
      </c>
      <c r="I1" s="1346" t="s">
        <v>0</v>
      </c>
      <c r="J1" s="1346" t="s">
        <v>0</v>
      </c>
    </row>
    <row r="2" spans="2:10" ht="15.75" customHeight="1">
      <c r="B2" s="315"/>
      <c r="C2" s="315"/>
      <c r="D2" s="315"/>
      <c r="E2" s="315"/>
      <c r="F2" s="315"/>
      <c r="G2" s="315"/>
      <c r="H2" s="315"/>
      <c r="I2" s="315"/>
      <c r="J2" s="52"/>
    </row>
    <row r="3" spans="2:10" ht="30.75" customHeight="1" thickBot="1">
      <c r="B3" s="1310" t="s">
        <v>1835</v>
      </c>
      <c r="C3" s="1310" t="s">
        <v>0</v>
      </c>
      <c r="D3" s="1310" t="s">
        <v>0</v>
      </c>
      <c r="E3" s="1310" t="s">
        <v>0</v>
      </c>
      <c r="F3" s="1310" t="s">
        <v>0</v>
      </c>
      <c r="G3" s="1310" t="s">
        <v>0</v>
      </c>
      <c r="H3" s="1310" t="s">
        <v>0</v>
      </c>
      <c r="I3" s="1310" t="s">
        <v>0</v>
      </c>
      <c r="J3" s="52"/>
    </row>
    <row r="4" spans="2:10" ht="17.100000000000001" customHeight="1">
      <c r="B4" s="98" t="s">
        <v>634</v>
      </c>
      <c r="C4" s="316"/>
      <c r="D4" s="316"/>
      <c r="E4" s="316"/>
      <c r="F4" s="316"/>
      <c r="G4" s="316"/>
      <c r="H4" s="316"/>
      <c r="I4" s="316"/>
      <c r="J4" s="52"/>
    </row>
    <row r="5" spans="2:10" ht="30.75" customHeight="1">
      <c r="B5" s="1366"/>
      <c r="C5" s="1299" t="s">
        <v>1836</v>
      </c>
      <c r="D5" s="1299" t="s">
        <v>0</v>
      </c>
      <c r="E5" s="1367" t="s">
        <v>1837</v>
      </c>
      <c r="F5" s="1367" t="s">
        <v>1838</v>
      </c>
      <c r="G5" s="1368" t="s">
        <v>1839</v>
      </c>
      <c r="H5" s="1367" t="s">
        <v>1840</v>
      </c>
      <c r="I5" s="1367" t="s">
        <v>1841</v>
      </c>
      <c r="J5" s="52"/>
    </row>
    <row r="6" spans="2:10" ht="48" customHeight="1">
      <c r="B6" s="1366" t="s">
        <v>0</v>
      </c>
      <c r="C6" s="769" t="s">
        <v>1842</v>
      </c>
      <c r="D6" s="769" t="s">
        <v>1843</v>
      </c>
      <c r="E6" s="1367" t="s">
        <v>0</v>
      </c>
      <c r="F6" s="1367" t="s">
        <v>0</v>
      </c>
      <c r="G6" s="1368" t="s">
        <v>0</v>
      </c>
      <c r="H6" s="1367" t="s">
        <v>0</v>
      </c>
      <c r="I6" s="1367" t="s">
        <v>0</v>
      </c>
      <c r="J6" s="52"/>
    </row>
    <row r="7" spans="2:10" ht="20.100000000000001" customHeight="1">
      <c r="B7" s="954" t="s">
        <v>1787</v>
      </c>
      <c r="C7" s="713">
        <v>0</v>
      </c>
      <c r="D7" s="713">
        <v>4</v>
      </c>
      <c r="E7" s="713">
        <v>0</v>
      </c>
      <c r="F7" s="713">
        <v>0</v>
      </c>
      <c r="G7" s="713">
        <v>0</v>
      </c>
      <c r="H7" s="713">
        <v>0</v>
      </c>
      <c r="I7" s="713">
        <v>4</v>
      </c>
      <c r="J7" s="52"/>
    </row>
    <row r="8" spans="2:10" ht="20.100000000000001" customHeight="1">
      <c r="B8" s="955" t="s">
        <v>1786</v>
      </c>
      <c r="C8" s="762">
        <v>37.210999999999999</v>
      </c>
      <c r="D8" s="762">
        <v>58411.798999999999</v>
      </c>
      <c r="E8" s="762">
        <v>8.64</v>
      </c>
      <c r="F8" s="762">
        <v>0</v>
      </c>
      <c r="G8" s="762">
        <v>45.893000000000001</v>
      </c>
      <c r="H8" s="762">
        <v>1.9950000000000001</v>
      </c>
      <c r="I8" s="762">
        <v>58440.37</v>
      </c>
      <c r="J8" s="52"/>
    </row>
    <row r="9" spans="2:10" ht="20.100000000000001" customHeight="1">
      <c r="B9" s="954" t="s">
        <v>1785</v>
      </c>
      <c r="C9" s="713">
        <v>12.435</v>
      </c>
      <c r="D9" s="713">
        <v>7429.2089999999998</v>
      </c>
      <c r="E9" s="713">
        <v>1.4279999999999999</v>
      </c>
      <c r="F9" s="713">
        <v>0</v>
      </c>
      <c r="G9" s="713">
        <v>1.7509999999999999</v>
      </c>
      <c r="H9" s="713">
        <v>-0.72499999999999998</v>
      </c>
      <c r="I9" s="713">
        <v>7440.2160000000003</v>
      </c>
      <c r="J9" s="52"/>
    </row>
    <row r="10" spans="2:10" ht="20.100000000000001" customHeight="1">
      <c r="B10" s="955" t="s">
        <v>1784</v>
      </c>
      <c r="C10" s="762">
        <v>4.6900000000000004</v>
      </c>
      <c r="D10" s="762">
        <v>7090.0029999999997</v>
      </c>
      <c r="E10" s="762">
        <v>9.8360000000000003</v>
      </c>
      <c r="F10" s="762">
        <v>0</v>
      </c>
      <c r="G10" s="762">
        <v>44.137</v>
      </c>
      <c r="H10" s="762">
        <v>-4.1920000000000002</v>
      </c>
      <c r="I10" s="762">
        <v>7084.857</v>
      </c>
      <c r="J10" s="52"/>
    </row>
    <row r="11" spans="2:10" ht="20.100000000000001" customHeight="1">
      <c r="B11" s="954" t="s">
        <v>1789</v>
      </c>
      <c r="C11" s="713">
        <v>4114.9679999999998</v>
      </c>
      <c r="D11" s="713">
        <v>155122.90400000001</v>
      </c>
      <c r="E11" s="713">
        <v>2552.741</v>
      </c>
      <c r="F11" s="713">
        <v>0</v>
      </c>
      <c r="G11" s="713">
        <v>9070.5640000000003</v>
      </c>
      <c r="H11" s="713">
        <v>252.63399999999999</v>
      </c>
      <c r="I11" s="713">
        <v>156685.13099999999</v>
      </c>
      <c r="J11" s="52"/>
    </row>
    <row r="12" spans="2:10" ht="20.100000000000001" customHeight="1">
      <c r="B12" s="955" t="s">
        <v>1783</v>
      </c>
      <c r="C12" s="762">
        <v>5775.116</v>
      </c>
      <c r="D12" s="762">
        <v>158832.82800000001</v>
      </c>
      <c r="E12" s="762">
        <v>3221.7310000000002</v>
      </c>
      <c r="F12" s="762">
        <v>0</v>
      </c>
      <c r="G12" s="762">
        <v>4307.1350000000002</v>
      </c>
      <c r="H12" s="762">
        <v>610.87699999999995</v>
      </c>
      <c r="I12" s="762">
        <v>161386.21299999999</v>
      </c>
      <c r="J12" s="52"/>
    </row>
    <row r="13" spans="2:10" ht="20.100000000000001" customHeight="1" thickBot="1">
      <c r="B13" s="956" t="s">
        <v>1193</v>
      </c>
      <c r="C13" s="957">
        <v>9944.4220000000005</v>
      </c>
      <c r="D13" s="957">
        <v>386890.74</v>
      </c>
      <c r="E13" s="957">
        <v>5794.3739999999998</v>
      </c>
      <c r="F13" s="957">
        <v>0</v>
      </c>
      <c r="G13" s="957">
        <v>13469.478999999999</v>
      </c>
      <c r="H13" s="957">
        <v>860.59</v>
      </c>
      <c r="I13" s="957">
        <v>391040.788</v>
      </c>
      <c r="J13" s="52"/>
    </row>
    <row r="14" spans="2:10" ht="20.100000000000001" customHeight="1">
      <c r="B14" s="955" t="s">
        <v>1844</v>
      </c>
      <c r="C14" s="762">
        <v>9072.5390000000007</v>
      </c>
      <c r="D14" s="762">
        <v>240084.185</v>
      </c>
      <c r="E14" s="762">
        <v>5589.6570000000002</v>
      </c>
      <c r="F14" s="762">
        <v>0</v>
      </c>
      <c r="G14" s="762">
        <v>13469.406999999999</v>
      </c>
      <c r="H14" s="762">
        <v>882.6</v>
      </c>
      <c r="I14" s="762">
        <v>243567.06700000001</v>
      </c>
      <c r="J14" s="52"/>
    </row>
    <row r="15" spans="2:10" ht="20.100000000000001" customHeight="1">
      <c r="B15" s="954" t="s">
        <v>1845</v>
      </c>
      <c r="C15" s="713">
        <v>12.513</v>
      </c>
      <c r="D15" s="713">
        <v>42615.68</v>
      </c>
      <c r="E15" s="713">
        <v>11.381</v>
      </c>
      <c r="F15" s="713">
        <v>0</v>
      </c>
      <c r="G15" s="713">
        <v>7.1999999999999995E-2</v>
      </c>
      <c r="H15" s="713">
        <v>4.899</v>
      </c>
      <c r="I15" s="713">
        <v>42616.811999999998</v>
      </c>
      <c r="J15" s="52"/>
    </row>
    <row r="16" spans="2:10" ht="20.100000000000001" customHeight="1">
      <c r="B16" s="955" t="s">
        <v>1846</v>
      </c>
      <c r="C16" s="762">
        <v>859.37</v>
      </c>
      <c r="D16" s="762">
        <v>104190.875</v>
      </c>
      <c r="E16" s="762">
        <v>193.33600000000001</v>
      </c>
      <c r="F16" s="762">
        <v>0</v>
      </c>
      <c r="G16" s="762">
        <v>0</v>
      </c>
      <c r="H16" s="762">
        <v>-26.908999999999999</v>
      </c>
      <c r="I16" s="762">
        <v>104856.909</v>
      </c>
      <c r="J16" s="52"/>
    </row>
    <row r="17" spans="2:10" ht="12.75" customHeight="1">
      <c r="B17" s="52"/>
      <c r="C17" s="52"/>
      <c r="D17" s="320"/>
      <c r="E17" s="52"/>
      <c r="F17" s="52"/>
      <c r="G17" s="52"/>
      <c r="H17" s="52"/>
      <c r="I17" s="52"/>
      <c r="J17" s="52"/>
    </row>
    <row r="18" spans="2:10" ht="12.75" customHeight="1"/>
    <row r="19" spans="2:10" ht="15.75" customHeight="1"/>
    <row r="20" spans="2:10" ht="15.75" customHeight="1"/>
    <row r="21" spans="2:10" ht="30.75" customHeight="1"/>
    <row r="22" spans="2:10" ht="17.100000000000001" customHeight="1"/>
    <row r="23" spans="2:10" ht="30.75" customHeight="1"/>
    <row r="24" spans="2:10" ht="48" customHeight="1"/>
    <row r="25" spans="2:10" ht="20.100000000000001" customHeight="1"/>
    <row r="26" spans="2:10" ht="20.100000000000001" customHeight="1"/>
    <row r="27" spans="2:10" ht="20.100000000000001" customHeight="1"/>
    <row r="28" spans="2:10" ht="20.100000000000001" customHeight="1"/>
    <row r="29" spans="2:10" ht="20.100000000000001" customHeight="1"/>
    <row r="30" spans="2:10" ht="20.100000000000001" customHeight="1"/>
    <row r="31" spans="2:10" ht="20.100000000000001" customHeight="1"/>
    <row r="32" spans="2:10" ht="20.100000000000001" customHeight="1"/>
    <row r="33" ht="20.100000000000001" customHeight="1"/>
    <row r="34" ht="20.100000000000001" customHeight="1"/>
    <row r="35" ht="12.75" customHeight="1"/>
    <row r="36" ht="12.75" customHeight="1"/>
    <row r="37" ht="15.75" customHeight="1"/>
    <row r="38" ht="15.75" customHeight="1"/>
    <row r="39" ht="30.75" customHeight="1"/>
    <row r="40" ht="17.100000000000001" customHeight="1"/>
    <row r="41" ht="30.75" customHeight="1"/>
    <row r="42" ht="48"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12.75" customHeight="1"/>
  </sheetData>
  <mergeCells count="9">
    <mergeCell ref="B1:J1"/>
    <mergeCell ref="B3:I3"/>
    <mergeCell ref="B5:B6"/>
    <mergeCell ref="C5:D5"/>
    <mergeCell ref="E5:E6"/>
    <mergeCell ref="F5:F6"/>
    <mergeCell ref="G5:G6"/>
    <mergeCell ref="H5:H6"/>
    <mergeCell ref="I5:I6"/>
  </mergeCells>
  <printOptions horizontalCentered="1"/>
  <pageMargins left="0.70866141732283472" right="0.70866141732283472" top="0.74803149606299213" bottom="0.74803149606299213" header="0.31496062992125984" footer="0.31496062992125984"/>
  <pageSetup paperSize="9" scale="9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B1:I80"/>
  <sheetViews>
    <sheetView showGridLines="0" showRowColHeaders="0" topLeftCell="A2" zoomScale="70" zoomScaleNormal="70" workbookViewId="0"/>
  </sheetViews>
  <sheetFormatPr baseColWidth="10" defaultColWidth="9.109375" defaultRowHeight="13.2"/>
  <cols>
    <col min="2" max="2" width="51.33203125" customWidth="1"/>
    <col min="3" max="4" width="12.44140625"/>
    <col min="5" max="5" width="13"/>
    <col min="6" max="6" width="12.88671875"/>
    <col min="7" max="7" width="11.33203125"/>
    <col min="8" max="8" width="13.5546875"/>
    <col min="9" max="9" width="15.109375"/>
  </cols>
  <sheetData>
    <row r="1" spans="2:9" ht="12.6" hidden="1" customHeight="1">
      <c r="B1" s="1346" t="s">
        <v>635</v>
      </c>
      <c r="C1" s="1346" t="s">
        <v>0</v>
      </c>
      <c r="D1" s="1346" t="s">
        <v>0</v>
      </c>
      <c r="E1" s="1346" t="s">
        <v>0</v>
      </c>
      <c r="F1" s="1346" t="s">
        <v>0</v>
      </c>
      <c r="G1" s="1346" t="s">
        <v>0</v>
      </c>
      <c r="H1" s="1346" t="s">
        <v>0</v>
      </c>
      <c r="I1" s="1346" t="s">
        <v>0</v>
      </c>
    </row>
    <row r="2" spans="2:9" ht="12.6" customHeight="1">
      <c r="B2" s="321"/>
      <c r="C2" s="321"/>
      <c r="D2" s="321"/>
      <c r="E2" s="321"/>
      <c r="F2" s="321"/>
      <c r="G2" s="321"/>
      <c r="H2" s="321"/>
      <c r="I2" s="321"/>
    </row>
    <row r="3" spans="2:9" ht="26.4" customHeight="1" thickBot="1">
      <c r="B3" s="1310" t="s">
        <v>1847</v>
      </c>
      <c r="C3" s="1310" t="s">
        <v>0</v>
      </c>
      <c r="D3" s="1310" t="s">
        <v>0</v>
      </c>
      <c r="E3" s="1310" t="s">
        <v>0</v>
      </c>
      <c r="F3" s="1310" t="s">
        <v>0</v>
      </c>
      <c r="G3" s="1310" t="s">
        <v>0</v>
      </c>
      <c r="H3" s="1310" t="s">
        <v>0</v>
      </c>
      <c r="I3" s="53"/>
    </row>
    <row r="4" spans="2:9" ht="18" customHeight="1">
      <c r="B4" s="98" t="s">
        <v>636</v>
      </c>
      <c r="C4" s="322"/>
      <c r="D4" s="322"/>
      <c r="E4" s="322"/>
      <c r="F4" s="322"/>
      <c r="G4" s="322"/>
      <c r="H4" s="322"/>
      <c r="I4" s="322"/>
    </row>
    <row r="5" spans="2:9" ht="32.1" customHeight="1">
      <c r="B5" s="1369"/>
      <c r="C5" s="1341" t="s">
        <v>637</v>
      </c>
      <c r="D5" s="1341" t="s">
        <v>0</v>
      </c>
      <c r="E5" s="1337" t="s">
        <v>638</v>
      </c>
      <c r="F5" s="1337" t="s">
        <v>639</v>
      </c>
      <c r="G5" s="1337" t="s">
        <v>640</v>
      </c>
      <c r="H5" s="1337" t="s">
        <v>641</v>
      </c>
      <c r="I5" s="1337" t="s">
        <v>642</v>
      </c>
    </row>
    <row r="6" spans="2:9" ht="48.75" customHeight="1">
      <c r="B6" s="1369" t="s">
        <v>0</v>
      </c>
      <c r="C6" s="256" t="s">
        <v>643</v>
      </c>
      <c r="D6" s="256" t="s">
        <v>644</v>
      </c>
      <c r="E6" s="1337" t="s">
        <v>0</v>
      </c>
      <c r="F6" s="1337" t="s">
        <v>0</v>
      </c>
      <c r="G6" s="1337" t="s">
        <v>0</v>
      </c>
      <c r="H6" s="1337" t="s">
        <v>0</v>
      </c>
      <c r="I6" s="1337" t="s">
        <v>0</v>
      </c>
    </row>
    <row r="7" spans="2:9" ht="20.100000000000001" customHeight="1">
      <c r="B7" s="323" t="s">
        <v>1782</v>
      </c>
      <c r="C7" s="713">
        <v>108</v>
      </c>
      <c r="D7" s="713">
        <v>1904</v>
      </c>
      <c r="E7" s="713">
        <v>61</v>
      </c>
      <c r="F7" s="713">
        <v>0</v>
      </c>
      <c r="G7" s="713">
        <v>158</v>
      </c>
      <c r="H7" s="713">
        <v>11</v>
      </c>
      <c r="I7" s="713">
        <v>1952</v>
      </c>
    </row>
    <row r="8" spans="2:9" ht="20.100000000000001" customHeight="1">
      <c r="B8" s="325" t="s">
        <v>1781</v>
      </c>
      <c r="C8" s="762">
        <v>7</v>
      </c>
      <c r="D8" s="762">
        <v>558</v>
      </c>
      <c r="E8" s="762">
        <v>10</v>
      </c>
      <c r="F8" s="762">
        <v>0</v>
      </c>
      <c r="G8" s="762">
        <v>24</v>
      </c>
      <c r="H8" s="762">
        <v>6</v>
      </c>
      <c r="I8" s="762">
        <v>555</v>
      </c>
    </row>
    <row r="9" spans="2:9" ht="20.100000000000001" customHeight="1">
      <c r="B9" s="323" t="s">
        <v>1780</v>
      </c>
      <c r="C9" s="713">
        <v>453</v>
      </c>
      <c r="D9" s="713">
        <v>14094</v>
      </c>
      <c r="E9" s="713">
        <v>305</v>
      </c>
      <c r="F9" s="713">
        <v>0</v>
      </c>
      <c r="G9" s="713">
        <v>908</v>
      </c>
      <c r="H9" s="713">
        <v>69</v>
      </c>
      <c r="I9" s="713">
        <v>14242</v>
      </c>
    </row>
    <row r="10" spans="2:9" ht="20.100000000000001" customHeight="1">
      <c r="B10" s="325" t="s">
        <v>1779</v>
      </c>
      <c r="C10" s="762">
        <v>82</v>
      </c>
      <c r="D10" s="762">
        <v>7714</v>
      </c>
      <c r="E10" s="762">
        <v>95</v>
      </c>
      <c r="F10" s="762">
        <v>0</v>
      </c>
      <c r="G10" s="762">
        <v>22</v>
      </c>
      <c r="H10" s="762">
        <v>0</v>
      </c>
      <c r="I10" s="762">
        <v>7702</v>
      </c>
    </row>
    <row r="11" spans="2:9" ht="20.100000000000001" customHeight="1">
      <c r="B11" s="323" t="s">
        <v>1778</v>
      </c>
      <c r="C11" s="713">
        <v>8</v>
      </c>
      <c r="D11" s="713">
        <v>891</v>
      </c>
      <c r="E11" s="713">
        <v>16</v>
      </c>
      <c r="F11" s="713">
        <v>0</v>
      </c>
      <c r="G11" s="713">
        <v>28</v>
      </c>
      <c r="H11" s="713">
        <v>3</v>
      </c>
      <c r="I11" s="713">
        <v>883</v>
      </c>
    </row>
    <row r="12" spans="2:9" ht="20.100000000000001" customHeight="1">
      <c r="B12" s="325" t="s">
        <v>1777</v>
      </c>
      <c r="C12" s="762">
        <v>528</v>
      </c>
      <c r="D12" s="762">
        <v>9615</v>
      </c>
      <c r="E12" s="762">
        <v>321</v>
      </c>
      <c r="F12" s="762">
        <v>0</v>
      </c>
      <c r="G12" s="762">
        <v>4635</v>
      </c>
      <c r="H12" s="762">
        <v>-287</v>
      </c>
      <c r="I12" s="762">
        <v>9821</v>
      </c>
    </row>
    <row r="13" spans="2:9" ht="20.100000000000001" customHeight="1">
      <c r="B13" s="323" t="s">
        <v>1776</v>
      </c>
      <c r="C13" s="713">
        <v>535</v>
      </c>
      <c r="D13" s="713">
        <v>12958</v>
      </c>
      <c r="E13" s="713">
        <v>338</v>
      </c>
      <c r="F13" s="713">
        <v>0</v>
      </c>
      <c r="G13" s="713">
        <v>877</v>
      </c>
      <c r="H13" s="713">
        <v>-61</v>
      </c>
      <c r="I13" s="713">
        <v>13156</v>
      </c>
    </row>
    <row r="14" spans="2:9" ht="20.100000000000001" customHeight="1">
      <c r="B14" s="325" t="s">
        <v>1775</v>
      </c>
      <c r="C14" s="762">
        <v>229</v>
      </c>
      <c r="D14" s="762">
        <v>8516</v>
      </c>
      <c r="E14" s="762">
        <v>159</v>
      </c>
      <c r="F14" s="762">
        <v>0</v>
      </c>
      <c r="G14" s="762">
        <v>184</v>
      </c>
      <c r="H14" s="762">
        <v>55</v>
      </c>
      <c r="I14" s="762">
        <v>8585</v>
      </c>
    </row>
    <row r="15" spans="2:9" ht="20.100000000000001" customHeight="1">
      <c r="B15" s="323" t="s">
        <v>1774</v>
      </c>
      <c r="C15" s="713">
        <v>196</v>
      </c>
      <c r="D15" s="713">
        <v>6829</v>
      </c>
      <c r="E15" s="713">
        <v>131</v>
      </c>
      <c r="F15" s="713">
        <v>0</v>
      </c>
      <c r="G15" s="713">
        <v>232</v>
      </c>
      <c r="H15" s="713">
        <v>84</v>
      </c>
      <c r="I15" s="713">
        <v>6893</v>
      </c>
    </row>
    <row r="16" spans="2:9" ht="20.100000000000001" customHeight="1">
      <c r="B16" s="325" t="s">
        <v>1773</v>
      </c>
      <c r="C16" s="762">
        <v>86</v>
      </c>
      <c r="D16" s="762">
        <v>2358</v>
      </c>
      <c r="E16" s="762">
        <v>54</v>
      </c>
      <c r="F16" s="762">
        <v>0</v>
      </c>
      <c r="G16" s="762">
        <v>159</v>
      </c>
      <c r="H16" s="762">
        <v>-3</v>
      </c>
      <c r="I16" s="762">
        <v>2390</v>
      </c>
    </row>
    <row r="17" spans="2:9" ht="20.100000000000001" customHeight="1">
      <c r="B17" s="323" t="s">
        <v>1772</v>
      </c>
      <c r="C17" s="713">
        <v>321</v>
      </c>
      <c r="D17" s="713">
        <v>10740</v>
      </c>
      <c r="E17" s="713">
        <v>199</v>
      </c>
      <c r="F17" s="713">
        <v>0</v>
      </c>
      <c r="G17" s="713">
        <v>621</v>
      </c>
      <c r="H17" s="713">
        <v>86</v>
      </c>
      <c r="I17" s="713">
        <v>10862</v>
      </c>
    </row>
    <row r="18" spans="2:9" ht="20.100000000000001" customHeight="1">
      <c r="B18" s="325" t="s">
        <v>1771</v>
      </c>
      <c r="C18" s="762">
        <v>228</v>
      </c>
      <c r="D18" s="762">
        <v>4546</v>
      </c>
      <c r="E18" s="762">
        <v>159</v>
      </c>
      <c r="F18" s="762">
        <v>0</v>
      </c>
      <c r="G18" s="762">
        <v>816</v>
      </c>
      <c r="H18" s="762">
        <v>52</v>
      </c>
      <c r="I18" s="762">
        <v>4616</v>
      </c>
    </row>
    <row r="19" spans="2:9" ht="20.100000000000001" customHeight="1">
      <c r="B19" s="323" t="s">
        <v>1770</v>
      </c>
      <c r="C19" s="713">
        <v>46</v>
      </c>
      <c r="D19" s="713">
        <v>2947</v>
      </c>
      <c r="E19" s="713">
        <v>54</v>
      </c>
      <c r="F19" s="713">
        <v>0</v>
      </c>
      <c r="G19" s="713">
        <v>234</v>
      </c>
      <c r="H19" s="713">
        <v>27</v>
      </c>
      <c r="I19" s="713">
        <v>2939</v>
      </c>
    </row>
    <row r="20" spans="2:9" ht="20.100000000000001" customHeight="1">
      <c r="B20" s="325" t="s">
        <v>1848</v>
      </c>
      <c r="C20" s="762">
        <v>0</v>
      </c>
      <c r="D20" s="762">
        <v>947</v>
      </c>
      <c r="E20" s="762">
        <v>5</v>
      </c>
      <c r="F20" s="762">
        <v>0</v>
      </c>
      <c r="G20" s="762">
        <v>1</v>
      </c>
      <c r="H20" s="762">
        <v>5</v>
      </c>
      <c r="I20" s="762">
        <v>942</v>
      </c>
    </row>
    <row r="21" spans="2:9" ht="20.100000000000001" customHeight="1">
      <c r="B21" s="323" t="s">
        <v>1769</v>
      </c>
      <c r="C21" s="713">
        <v>59</v>
      </c>
      <c r="D21" s="713">
        <v>398</v>
      </c>
      <c r="E21" s="713">
        <v>41</v>
      </c>
      <c r="F21" s="713">
        <v>0</v>
      </c>
      <c r="G21" s="713">
        <v>19</v>
      </c>
      <c r="H21" s="713">
        <v>-3</v>
      </c>
      <c r="I21" s="713">
        <v>416</v>
      </c>
    </row>
    <row r="22" spans="2:9" ht="20.100000000000001" customHeight="1">
      <c r="B22" s="325" t="s">
        <v>1768</v>
      </c>
      <c r="C22" s="762">
        <v>97</v>
      </c>
      <c r="D22" s="762">
        <v>1323</v>
      </c>
      <c r="E22" s="762">
        <v>85</v>
      </c>
      <c r="F22" s="762">
        <v>0</v>
      </c>
      <c r="G22" s="762">
        <v>18</v>
      </c>
      <c r="H22" s="762">
        <v>71</v>
      </c>
      <c r="I22" s="762">
        <v>1335</v>
      </c>
    </row>
    <row r="23" spans="2:9" ht="20.100000000000001" customHeight="1">
      <c r="B23" s="323" t="s">
        <v>1767</v>
      </c>
      <c r="C23" s="713">
        <v>55</v>
      </c>
      <c r="D23" s="713">
        <v>765</v>
      </c>
      <c r="E23" s="713">
        <v>43</v>
      </c>
      <c r="F23" s="713">
        <v>0</v>
      </c>
      <c r="G23" s="713">
        <v>37</v>
      </c>
      <c r="H23" s="713">
        <v>10</v>
      </c>
      <c r="I23" s="713">
        <v>777</v>
      </c>
    </row>
    <row r="24" spans="2:9" ht="20.100000000000001" customHeight="1">
      <c r="B24" s="325" t="s">
        <v>1849</v>
      </c>
      <c r="C24" s="762">
        <v>372</v>
      </c>
      <c r="D24" s="762">
        <v>10641</v>
      </c>
      <c r="E24" s="762">
        <v>333</v>
      </c>
      <c r="F24" s="762">
        <v>0</v>
      </c>
      <c r="G24" s="762">
        <v>95</v>
      </c>
      <c r="H24" s="762">
        <v>174</v>
      </c>
      <c r="I24" s="762">
        <v>10680</v>
      </c>
    </row>
    <row r="25" spans="2:9" ht="20.100000000000001" customHeight="1" thickBot="1">
      <c r="B25" s="958" t="s">
        <v>1193</v>
      </c>
      <c r="C25" s="959">
        <v>3409</v>
      </c>
      <c r="D25" s="959">
        <v>97746</v>
      </c>
      <c r="E25" s="959">
        <v>2408</v>
      </c>
      <c r="F25" s="959">
        <v>0</v>
      </c>
      <c r="G25" s="959">
        <v>9071</v>
      </c>
      <c r="H25" s="959">
        <v>299</v>
      </c>
      <c r="I25" s="959">
        <v>98748</v>
      </c>
    </row>
    <row r="26" spans="2:9" ht="12.75" customHeight="1">
      <c r="B26" s="327"/>
      <c r="C26" s="327"/>
      <c r="D26" s="327"/>
      <c r="E26" s="327"/>
      <c r="F26" s="327"/>
      <c r="G26" s="327"/>
      <c r="H26" s="327"/>
      <c r="I26" s="327"/>
    </row>
    <row r="27" spans="2:9" ht="12.75" customHeight="1"/>
    <row r="28" spans="2:9" ht="12.6" customHeight="1"/>
    <row r="29" spans="2:9" ht="12.6" customHeight="1"/>
    <row r="30" spans="2:9" ht="26.4" customHeight="1"/>
    <row r="31" spans="2:9" ht="18" customHeight="1"/>
    <row r="32" spans="2:9" ht="32.1" customHeight="1"/>
    <row r="33" ht="48.75"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12.75" customHeight="1"/>
    <row r="54" ht="12.75" customHeight="1"/>
    <row r="55" ht="12.6" customHeight="1"/>
    <row r="56" ht="12.6" customHeight="1"/>
    <row r="57" ht="26.4" customHeight="1"/>
    <row r="58" ht="18" customHeight="1"/>
    <row r="59" ht="32.1" customHeight="1"/>
    <row r="60" ht="48.75"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12.75" customHeight="1"/>
  </sheetData>
  <mergeCells count="9">
    <mergeCell ref="B1:I1"/>
    <mergeCell ref="B3:H3"/>
    <mergeCell ref="B5:B6"/>
    <mergeCell ref="C5:D5"/>
    <mergeCell ref="E5:E6"/>
    <mergeCell ref="F5:F6"/>
    <mergeCell ref="G5:G6"/>
    <mergeCell ref="H5:H6"/>
    <mergeCell ref="I5:I6"/>
  </mergeCells>
  <printOptions horizontalCentered="1"/>
  <pageMargins left="0.70866141732283472" right="0.70866141732283472" top="0.74803149606299213" bottom="0.74803149606299213" header="0.31496062992125984" footer="0.31496062992125984"/>
  <pageSetup paperSize="9" scale="9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B1:I36"/>
  <sheetViews>
    <sheetView showGridLines="0" showRowColHeaders="0" topLeftCell="A2" zoomScaleNormal="100" workbookViewId="0"/>
  </sheetViews>
  <sheetFormatPr baseColWidth="10" defaultColWidth="9.109375" defaultRowHeight="13.2"/>
  <cols>
    <col min="2" max="2" width="16.88671875"/>
    <col min="3" max="3" width="16.5546875"/>
    <col min="4" max="4" width="17"/>
    <col min="5" max="6" width="13.109375"/>
    <col min="7" max="7" width="14"/>
    <col min="8" max="8" width="17"/>
    <col min="9" max="9" width="14.109375"/>
  </cols>
  <sheetData>
    <row r="1" spans="2:9" ht="12.75" hidden="1" customHeight="1">
      <c r="B1" s="1346" t="s">
        <v>645</v>
      </c>
      <c r="C1" s="1346" t="s">
        <v>0</v>
      </c>
      <c r="D1" s="1346" t="s">
        <v>0</v>
      </c>
      <c r="E1" s="1346" t="s">
        <v>0</v>
      </c>
      <c r="F1" s="1346" t="s">
        <v>0</v>
      </c>
      <c r="G1" s="1346" t="s">
        <v>0</v>
      </c>
      <c r="H1" s="1346" t="s">
        <v>0</v>
      </c>
      <c r="I1" s="1346" t="s">
        <v>0</v>
      </c>
    </row>
    <row r="2" spans="2:9" ht="12.75" customHeight="1">
      <c r="B2" s="328"/>
      <c r="C2" s="328"/>
      <c r="D2" s="328"/>
      <c r="E2" s="328"/>
      <c r="F2" s="328"/>
      <c r="G2" s="328"/>
      <c r="H2" s="329"/>
      <c r="I2" s="329"/>
    </row>
    <row r="3" spans="2:9" ht="30.6" customHeight="1" thickBot="1">
      <c r="B3" s="1310" t="s">
        <v>1853</v>
      </c>
      <c r="C3" s="1310" t="s">
        <v>0</v>
      </c>
      <c r="D3" s="1310" t="s">
        <v>0</v>
      </c>
      <c r="E3" s="1310" t="s">
        <v>0</v>
      </c>
      <c r="F3" s="1310" t="s">
        <v>0</v>
      </c>
      <c r="G3" s="1310" t="s">
        <v>0</v>
      </c>
      <c r="H3" s="53"/>
      <c r="I3" s="53"/>
    </row>
    <row r="4" spans="2:9" ht="12.75" customHeight="1">
      <c r="B4" s="206" t="s">
        <v>646</v>
      </c>
      <c r="C4" s="330"/>
      <c r="D4" s="330"/>
      <c r="E4" s="330"/>
      <c r="F4" s="330"/>
      <c r="G4" s="330"/>
      <c r="H4" s="330"/>
      <c r="I4" s="330"/>
    </row>
    <row r="5" spans="2:9" ht="37.5" customHeight="1">
      <c r="B5" s="1370"/>
      <c r="C5" s="1341" t="s">
        <v>647</v>
      </c>
      <c r="D5" s="1341" t="s">
        <v>0</v>
      </c>
      <c r="E5" s="1337" t="s">
        <v>648</v>
      </c>
      <c r="F5" s="1337" t="s">
        <v>649</v>
      </c>
      <c r="G5" s="1337" t="s">
        <v>650</v>
      </c>
      <c r="H5" s="1337" t="s">
        <v>651</v>
      </c>
      <c r="I5" s="1337" t="s">
        <v>652</v>
      </c>
    </row>
    <row r="6" spans="2:9" ht="48" customHeight="1">
      <c r="B6" s="1370" t="s">
        <v>0</v>
      </c>
      <c r="C6" s="256" t="s">
        <v>653</v>
      </c>
      <c r="D6" s="256" t="s">
        <v>654</v>
      </c>
      <c r="E6" s="1337" t="s">
        <v>0</v>
      </c>
      <c r="F6" s="1337" t="s">
        <v>0</v>
      </c>
      <c r="G6" s="1337" t="s">
        <v>0</v>
      </c>
      <c r="H6" s="1337" t="s">
        <v>0</v>
      </c>
      <c r="I6" s="1337" t="s">
        <v>0</v>
      </c>
    </row>
    <row r="7" spans="2:9" ht="20.100000000000001" customHeight="1">
      <c r="B7" s="323" t="s">
        <v>1758</v>
      </c>
      <c r="C7" s="713">
        <v>8946</v>
      </c>
      <c r="D7" s="713">
        <v>308142</v>
      </c>
      <c r="E7" s="713">
        <v>5161</v>
      </c>
      <c r="F7" s="713">
        <v>0</v>
      </c>
      <c r="G7" s="713">
        <v>13226</v>
      </c>
      <c r="H7" s="713">
        <v>714</v>
      </c>
      <c r="I7" s="713">
        <v>311927</v>
      </c>
    </row>
    <row r="8" spans="2:9" ht="20.100000000000001" customHeight="1">
      <c r="B8" s="325" t="s">
        <v>1850</v>
      </c>
      <c r="C8" s="762">
        <v>679</v>
      </c>
      <c r="D8" s="762">
        <v>38520</v>
      </c>
      <c r="E8" s="762">
        <v>485</v>
      </c>
      <c r="F8" s="762">
        <v>0</v>
      </c>
      <c r="G8" s="762">
        <v>21</v>
      </c>
      <c r="H8" s="762">
        <v>83</v>
      </c>
      <c r="I8" s="762">
        <v>38714</v>
      </c>
    </row>
    <row r="9" spans="2:9" ht="20.100000000000001" customHeight="1">
      <c r="B9" s="323" t="s">
        <v>1851</v>
      </c>
      <c r="C9" s="713">
        <v>135</v>
      </c>
      <c r="D9" s="713">
        <v>16901</v>
      </c>
      <c r="E9" s="713">
        <v>36</v>
      </c>
      <c r="F9" s="713">
        <v>0</v>
      </c>
      <c r="G9" s="713">
        <v>91</v>
      </c>
      <c r="H9" s="713">
        <v>20</v>
      </c>
      <c r="I9" s="713">
        <v>17000</v>
      </c>
    </row>
    <row r="10" spans="2:9" ht="20.100000000000001" customHeight="1">
      <c r="B10" s="325" t="s">
        <v>1852</v>
      </c>
      <c r="C10" s="762">
        <v>185</v>
      </c>
      <c r="D10" s="762">
        <v>23327</v>
      </c>
      <c r="E10" s="762">
        <v>113</v>
      </c>
      <c r="F10" s="762">
        <v>0</v>
      </c>
      <c r="G10" s="762">
        <v>131</v>
      </c>
      <c r="H10" s="762">
        <v>43</v>
      </c>
      <c r="I10" s="762">
        <v>23400</v>
      </c>
    </row>
    <row r="11" spans="2:9" ht="20.100000000000001" customHeight="1" thickBot="1">
      <c r="B11" s="958" t="s">
        <v>1193</v>
      </c>
      <c r="C11" s="959">
        <v>9944</v>
      </c>
      <c r="D11" s="959">
        <v>386891</v>
      </c>
      <c r="E11" s="959">
        <v>5794</v>
      </c>
      <c r="F11" s="959">
        <v>0</v>
      </c>
      <c r="G11" s="959">
        <v>13469</v>
      </c>
      <c r="H11" s="959">
        <v>861</v>
      </c>
      <c r="I11" s="959">
        <v>391041</v>
      </c>
    </row>
    <row r="12" spans="2:9" ht="20.100000000000001" customHeight="1"/>
    <row r="13" spans="2:9" ht="12.75" customHeight="1"/>
    <row r="14" spans="2:9" ht="12.75" customHeight="1"/>
    <row r="15" spans="2:9" ht="30.6" customHeight="1"/>
    <row r="16" spans="2:9" ht="12.75" customHeight="1"/>
    <row r="17" ht="37.5" customHeight="1"/>
    <row r="18" ht="48" customHeight="1"/>
    <row r="19" ht="20.100000000000001" customHeight="1"/>
    <row r="20" ht="20.100000000000001" customHeight="1"/>
    <row r="21" ht="20.100000000000001" customHeight="1"/>
    <row r="22" ht="20.100000000000001" customHeight="1"/>
    <row r="23" ht="20.100000000000001" customHeight="1"/>
    <row r="24" ht="20.100000000000001" customHeight="1"/>
    <row r="25" ht="12.75" customHeight="1"/>
    <row r="26" ht="12.75" customHeight="1"/>
    <row r="27" ht="30.6" customHeight="1"/>
    <row r="28" ht="12.75" customHeight="1"/>
    <row r="29" ht="37.5" customHeight="1"/>
    <row r="30" ht="48" customHeight="1"/>
    <row r="31" ht="20.100000000000001" customHeight="1"/>
    <row r="32" ht="20.100000000000001" customHeight="1"/>
    <row r="33" ht="20.100000000000001" customHeight="1"/>
    <row r="34" ht="20.100000000000001" customHeight="1"/>
    <row r="35" ht="20.100000000000001" customHeight="1"/>
    <row r="36" ht="20.100000000000001" customHeight="1"/>
  </sheetData>
  <mergeCells count="9">
    <mergeCell ref="B1:I1"/>
    <mergeCell ref="B3:G3"/>
    <mergeCell ref="B5:B6"/>
    <mergeCell ref="C5:D5"/>
    <mergeCell ref="E5:E6"/>
    <mergeCell ref="F5:F6"/>
    <mergeCell ref="G5:G6"/>
    <mergeCell ref="H5:H6"/>
    <mergeCell ref="I5:I6"/>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B1:G32"/>
  <sheetViews>
    <sheetView showGridLines="0" showRowColHeaders="0" topLeftCell="A2" zoomScaleNormal="100" workbookViewId="0"/>
  </sheetViews>
  <sheetFormatPr baseColWidth="10" defaultColWidth="9.109375" defaultRowHeight="13.2"/>
  <cols>
    <col min="2" max="2" width="36.109375"/>
    <col min="3" max="7" width="18.5546875"/>
  </cols>
  <sheetData>
    <row r="1" spans="2:7" ht="12.75" hidden="1" customHeight="1">
      <c r="B1" s="1346" t="s">
        <v>655</v>
      </c>
      <c r="C1" s="1346" t="s">
        <v>0</v>
      </c>
      <c r="D1" s="1346" t="s">
        <v>0</v>
      </c>
      <c r="E1" s="1346" t="s">
        <v>0</v>
      </c>
      <c r="F1" s="1346" t="s">
        <v>0</v>
      </c>
      <c r="G1" s="1346" t="s">
        <v>0</v>
      </c>
    </row>
    <row r="2" spans="2:7" ht="12.75" customHeight="1">
      <c r="B2" s="331"/>
      <c r="C2" s="332"/>
      <c r="D2" s="332"/>
      <c r="E2" s="332"/>
      <c r="F2" s="332"/>
      <c r="G2" s="332"/>
    </row>
    <row r="3" spans="2:7" ht="27.75" customHeight="1" thickBot="1">
      <c r="B3" s="292" t="s">
        <v>1858</v>
      </c>
      <c r="C3" s="333"/>
      <c r="D3" s="333"/>
      <c r="E3" s="333"/>
      <c r="F3" s="333"/>
      <c r="G3" s="333"/>
    </row>
    <row r="4" spans="2:7" ht="15" customHeight="1">
      <c r="B4" s="206" t="s">
        <v>656</v>
      </c>
      <c r="C4" s="334"/>
      <c r="D4" s="334"/>
      <c r="E4" s="334"/>
      <c r="F4" s="334"/>
      <c r="G4" s="334"/>
    </row>
    <row r="5" spans="2:7" ht="51" customHeight="1">
      <c r="B5" s="335"/>
      <c r="C5" s="336" t="s">
        <v>657</v>
      </c>
      <c r="D5" s="336" t="s">
        <v>658</v>
      </c>
      <c r="E5" s="337" t="s">
        <v>659</v>
      </c>
      <c r="F5" s="337" t="s">
        <v>660</v>
      </c>
      <c r="G5" s="336" t="s">
        <v>661</v>
      </c>
    </row>
    <row r="6" spans="2:7" ht="25.5" customHeight="1">
      <c r="B6" s="323" t="s">
        <v>1854</v>
      </c>
      <c r="C6" s="960">
        <v>122629.39200000001</v>
      </c>
      <c r="D6" s="960">
        <v>126527.33199999999</v>
      </c>
      <c r="E6" s="960">
        <v>122291.186</v>
      </c>
      <c r="F6" s="960">
        <v>945.24400000000003</v>
      </c>
      <c r="G6" s="960">
        <v>0</v>
      </c>
    </row>
    <row r="7" spans="2:7" ht="25.5" customHeight="1">
      <c r="B7" s="325" t="s">
        <v>1855</v>
      </c>
      <c r="C7" s="961">
        <v>42261.597000000002</v>
      </c>
      <c r="D7" s="961">
        <v>366.596</v>
      </c>
      <c r="E7" s="961">
        <v>363.74099999999999</v>
      </c>
      <c r="F7" s="961">
        <v>2.855</v>
      </c>
      <c r="G7" s="961">
        <v>0</v>
      </c>
    </row>
    <row r="8" spans="2:7" ht="25.5" customHeight="1" thickBot="1">
      <c r="B8" s="962" t="s">
        <v>1856</v>
      </c>
      <c r="C8" s="963">
        <v>164890.989</v>
      </c>
      <c r="D8" s="963">
        <v>126893.928</v>
      </c>
      <c r="E8" s="963">
        <v>122654.927</v>
      </c>
      <c r="F8" s="963">
        <v>948.09900000000005</v>
      </c>
      <c r="G8" s="963">
        <v>0</v>
      </c>
    </row>
    <row r="9" spans="2:7" ht="25.5" customHeight="1">
      <c r="B9" s="964" t="s">
        <v>1857</v>
      </c>
      <c r="C9" s="965">
        <v>3463.239</v>
      </c>
      <c r="D9" s="965">
        <v>5621.8130000000001</v>
      </c>
      <c r="E9" s="965">
        <v>4286.7449999999999</v>
      </c>
      <c r="F9" s="965">
        <v>3.702</v>
      </c>
      <c r="G9" s="965">
        <v>0</v>
      </c>
    </row>
    <row r="10" spans="2:7" ht="12" customHeight="1">
      <c r="B10" s="1371"/>
      <c r="C10" s="1371" t="s">
        <v>0</v>
      </c>
      <c r="D10" s="1371" t="s">
        <v>0</v>
      </c>
      <c r="E10" s="342" t="s">
        <v>0</v>
      </c>
      <c r="F10" s="342" t="s">
        <v>0</v>
      </c>
      <c r="G10" s="342" t="s">
        <v>0</v>
      </c>
    </row>
    <row r="11" spans="2:7" ht="12.75" customHeight="1"/>
    <row r="12" spans="2:7" ht="12.75" customHeight="1"/>
    <row r="13" spans="2:7" ht="12.75" customHeight="1"/>
    <row r="14" spans="2:7" ht="27.75" customHeight="1"/>
    <row r="15" spans="2:7" ht="15" customHeight="1"/>
    <row r="16" spans="2:7" ht="51" customHeight="1"/>
    <row r="17" ht="25.5" customHeight="1"/>
    <row r="18" ht="25.5" customHeight="1"/>
    <row r="19" ht="25.5" customHeight="1"/>
    <row r="20" ht="25.5" customHeight="1"/>
    <row r="21" ht="12" customHeight="1"/>
    <row r="22" ht="12.75" customHeight="1"/>
    <row r="23" ht="12.75" customHeight="1"/>
    <row r="24" ht="12.75" customHeight="1"/>
    <row r="25" ht="27.75" customHeight="1"/>
    <row r="26" ht="15" customHeight="1"/>
    <row r="27" ht="51" customHeight="1"/>
    <row r="28" ht="25.5" customHeight="1"/>
    <row r="29" ht="25.5" customHeight="1"/>
    <row r="30" ht="25.5" customHeight="1"/>
    <row r="31" ht="25.5" customHeight="1"/>
    <row r="32" ht="12.75" customHeight="1"/>
  </sheetData>
  <mergeCells count="2">
    <mergeCell ref="B1:G1"/>
    <mergeCell ref="B10:D10"/>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B1:J56"/>
  <sheetViews>
    <sheetView showGridLines="0" showRowColHeaders="0" topLeftCell="A2" zoomScale="85" zoomScaleNormal="85" workbookViewId="0"/>
  </sheetViews>
  <sheetFormatPr baseColWidth="10" defaultColWidth="9.109375" defaultRowHeight="13.2"/>
  <cols>
    <col min="2" max="2" width="26"/>
    <col min="3" max="3" width="19.5546875"/>
    <col min="4" max="6" width="15"/>
    <col min="7" max="8" width="20"/>
    <col min="9" max="9" width="15"/>
    <col min="10" max="10" width="19.6640625"/>
  </cols>
  <sheetData>
    <row r="1" spans="2:10" ht="12.75" hidden="1" customHeight="1">
      <c r="B1" s="1346" t="s">
        <v>676</v>
      </c>
      <c r="C1" s="1346" t="s">
        <v>0</v>
      </c>
      <c r="D1" s="1346" t="s">
        <v>0</v>
      </c>
      <c r="E1" s="1346" t="s">
        <v>0</v>
      </c>
      <c r="F1" s="1346" t="s">
        <v>0</v>
      </c>
      <c r="G1" s="1346" t="s">
        <v>0</v>
      </c>
      <c r="H1" s="1346" t="s">
        <v>0</v>
      </c>
      <c r="I1" s="1346" t="s">
        <v>0</v>
      </c>
      <c r="J1" s="1346" t="s">
        <v>0</v>
      </c>
    </row>
    <row r="2" spans="2:10" ht="12.75" customHeight="1">
      <c r="B2" s="52"/>
      <c r="C2" s="52"/>
      <c r="D2" s="52"/>
      <c r="E2" s="52"/>
      <c r="F2" s="52"/>
      <c r="G2" s="52"/>
      <c r="H2" s="52"/>
      <c r="I2" s="52"/>
      <c r="J2" s="52"/>
    </row>
    <row r="3" spans="2:10" ht="18" customHeight="1" thickBot="1">
      <c r="B3" s="292" t="s">
        <v>1859</v>
      </c>
      <c r="C3" s="53"/>
      <c r="D3" s="53"/>
      <c r="E3" s="53"/>
      <c r="F3" s="53"/>
      <c r="G3" s="53"/>
      <c r="H3" s="53"/>
      <c r="I3" s="53"/>
      <c r="J3" s="53"/>
    </row>
    <row r="4" spans="2:10" ht="17.25" customHeight="1">
      <c r="B4" s="206" t="s">
        <v>677</v>
      </c>
      <c r="C4" s="330"/>
      <c r="D4" s="330"/>
      <c r="E4" s="330"/>
      <c r="F4" s="330"/>
      <c r="G4" s="330"/>
      <c r="H4" s="330"/>
      <c r="I4" s="330"/>
      <c r="J4" s="330"/>
    </row>
    <row r="5" spans="2:10" ht="42.75" customHeight="1">
      <c r="B5" s="344"/>
      <c r="C5" s="1372" t="s">
        <v>678</v>
      </c>
      <c r="D5" s="1372" t="s">
        <v>0</v>
      </c>
      <c r="E5" s="1372" t="s">
        <v>0</v>
      </c>
      <c r="F5" s="1373" t="s">
        <v>0</v>
      </c>
      <c r="G5" s="1374" t="s">
        <v>679</v>
      </c>
      <c r="H5" s="1373" t="s">
        <v>0</v>
      </c>
      <c r="I5" s="1374" t="s">
        <v>680</v>
      </c>
      <c r="J5" s="1372" t="s">
        <v>0</v>
      </c>
    </row>
    <row r="6" spans="2:10" ht="26.25" customHeight="1">
      <c r="B6" s="344"/>
      <c r="C6" s="1375" t="s">
        <v>681</v>
      </c>
      <c r="D6" s="1376" t="s">
        <v>682</v>
      </c>
      <c r="E6" s="1377" t="s">
        <v>0</v>
      </c>
      <c r="F6" s="1378" t="s">
        <v>0</v>
      </c>
      <c r="G6" s="1379" t="s">
        <v>683</v>
      </c>
      <c r="H6" s="1379" t="s">
        <v>684</v>
      </c>
      <c r="I6" s="346"/>
      <c r="J6" s="1380" t="s">
        <v>685</v>
      </c>
    </row>
    <row r="7" spans="2:10" ht="47.25" customHeight="1">
      <c r="B7" s="347"/>
      <c r="C7" s="1375" t="s">
        <v>0</v>
      </c>
      <c r="D7" s="348"/>
      <c r="E7" s="349" t="s">
        <v>686</v>
      </c>
      <c r="F7" s="349" t="s">
        <v>687</v>
      </c>
      <c r="G7" s="1379" t="s">
        <v>0</v>
      </c>
      <c r="H7" s="1379" t="s">
        <v>0</v>
      </c>
      <c r="I7" s="346"/>
      <c r="J7" s="1380" t="s">
        <v>0</v>
      </c>
    </row>
    <row r="8" spans="2:10" ht="23.25" customHeight="1">
      <c r="B8" s="350" t="s">
        <v>688</v>
      </c>
      <c r="C8" s="351">
        <v>1959</v>
      </c>
      <c r="D8" s="351">
        <v>4901</v>
      </c>
      <c r="E8" s="351">
        <v>4880</v>
      </c>
      <c r="F8" s="351">
        <v>4781</v>
      </c>
      <c r="G8" s="351">
        <v>70</v>
      </c>
      <c r="H8" s="351">
        <v>1464</v>
      </c>
      <c r="I8" s="351">
        <v>4324</v>
      </c>
      <c r="J8" s="351">
        <v>3075</v>
      </c>
    </row>
    <row r="9" spans="2:10" ht="23.25" customHeight="1">
      <c r="B9" s="259" t="s">
        <v>689</v>
      </c>
      <c r="C9" s="352">
        <v>0</v>
      </c>
      <c r="D9" s="339">
        <v>0</v>
      </c>
      <c r="E9" s="339">
        <v>0</v>
      </c>
      <c r="F9" s="339">
        <v>0</v>
      </c>
      <c r="G9" s="339">
        <v>0</v>
      </c>
      <c r="H9" s="339">
        <v>0</v>
      </c>
      <c r="I9" s="339">
        <v>0</v>
      </c>
      <c r="J9" s="339">
        <v>0</v>
      </c>
    </row>
    <row r="10" spans="2:10" ht="23.25" customHeight="1">
      <c r="B10" s="257" t="s">
        <v>690</v>
      </c>
      <c r="C10" s="338">
        <v>206</v>
      </c>
      <c r="D10" s="338">
        <v>3</v>
      </c>
      <c r="E10" s="338">
        <v>3</v>
      </c>
      <c r="F10" s="338">
        <v>2</v>
      </c>
      <c r="G10" s="338">
        <v>0</v>
      </c>
      <c r="H10" s="338">
        <v>0</v>
      </c>
      <c r="I10" s="338">
        <v>104</v>
      </c>
      <c r="J10" s="338">
        <v>0</v>
      </c>
    </row>
    <row r="11" spans="2:10" ht="23.25" customHeight="1">
      <c r="B11" s="259" t="s">
        <v>691</v>
      </c>
      <c r="C11" s="339">
        <v>0</v>
      </c>
      <c r="D11" s="339">
        <v>0</v>
      </c>
      <c r="E11" s="339">
        <v>0</v>
      </c>
      <c r="F11" s="339">
        <v>0</v>
      </c>
      <c r="G11" s="339">
        <v>0</v>
      </c>
      <c r="H11" s="339">
        <v>0</v>
      </c>
      <c r="I11" s="339">
        <v>0</v>
      </c>
      <c r="J11" s="339">
        <v>0</v>
      </c>
    </row>
    <row r="12" spans="2:10" ht="23.25" customHeight="1">
      <c r="B12" s="257" t="s">
        <v>692</v>
      </c>
      <c r="C12" s="338">
        <v>2</v>
      </c>
      <c r="D12" s="338">
        <v>1</v>
      </c>
      <c r="E12" s="338">
        <v>1</v>
      </c>
      <c r="F12" s="338">
        <v>1</v>
      </c>
      <c r="G12" s="338">
        <v>0</v>
      </c>
      <c r="H12" s="338">
        <v>0</v>
      </c>
      <c r="I12" s="338">
        <v>2</v>
      </c>
      <c r="J12" s="338">
        <v>0</v>
      </c>
    </row>
    <row r="13" spans="2:10" ht="23.25" customHeight="1">
      <c r="B13" s="259" t="s">
        <v>693</v>
      </c>
      <c r="C13" s="339">
        <v>905</v>
      </c>
      <c r="D13" s="339">
        <v>1550</v>
      </c>
      <c r="E13" s="339">
        <v>1538</v>
      </c>
      <c r="F13" s="339">
        <v>1437</v>
      </c>
      <c r="G13" s="339">
        <v>44</v>
      </c>
      <c r="H13" s="339">
        <v>672</v>
      </c>
      <c r="I13" s="339">
        <v>1115</v>
      </c>
      <c r="J13" s="339">
        <v>635</v>
      </c>
    </row>
    <row r="14" spans="2:10" ht="23.25" customHeight="1">
      <c r="B14" s="257" t="s">
        <v>694</v>
      </c>
      <c r="C14" s="338">
        <v>846</v>
      </c>
      <c r="D14" s="338">
        <v>3348</v>
      </c>
      <c r="E14" s="338">
        <v>3339</v>
      </c>
      <c r="F14" s="338">
        <v>3341</v>
      </c>
      <c r="G14" s="338">
        <v>25</v>
      </c>
      <c r="H14" s="338">
        <v>792</v>
      </c>
      <c r="I14" s="338">
        <v>3103</v>
      </c>
      <c r="J14" s="338">
        <v>2440</v>
      </c>
    </row>
    <row r="15" spans="2:10" ht="33.75" customHeight="1">
      <c r="B15" s="353" t="s">
        <v>695</v>
      </c>
      <c r="C15" s="354">
        <v>1</v>
      </c>
      <c r="D15" s="354">
        <v>12</v>
      </c>
      <c r="E15" s="354">
        <v>12</v>
      </c>
      <c r="F15" s="354">
        <v>12</v>
      </c>
      <c r="G15" s="354">
        <v>0</v>
      </c>
      <c r="H15" s="354">
        <v>4</v>
      </c>
      <c r="I15" s="354" t="s">
        <v>1151</v>
      </c>
      <c r="J15" s="354" t="s">
        <v>1151</v>
      </c>
    </row>
    <row r="16" spans="2:10" ht="33.75" customHeight="1">
      <c r="B16" s="355" t="s">
        <v>696</v>
      </c>
      <c r="C16" s="351">
        <v>18</v>
      </c>
      <c r="D16" s="351">
        <v>16</v>
      </c>
      <c r="E16" s="351">
        <v>15</v>
      </c>
      <c r="F16" s="351">
        <v>15</v>
      </c>
      <c r="G16" s="351">
        <v>0</v>
      </c>
      <c r="H16" s="351">
        <v>2</v>
      </c>
      <c r="I16" s="351">
        <v>15</v>
      </c>
      <c r="J16" s="351">
        <v>11</v>
      </c>
    </row>
    <row r="17" spans="2:10" ht="23.25" customHeight="1" thickBot="1">
      <c r="B17" s="340" t="s">
        <v>697</v>
      </c>
      <c r="C17" s="341">
        <v>1979</v>
      </c>
      <c r="D17" s="341">
        <v>4929</v>
      </c>
      <c r="E17" s="341">
        <v>4906</v>
      </c>
      <c r="F17" s="341">
        <v>4807</v>
      </c>
      <c r="G17" s="341">
        <v>70</v>
      </c>
      <c r="H17" s="341">
        <v>1470</v>
      </c>
      <c r="I17" s="341">
        <v>4338</v>
      </c>
      <c r="J17" s="341">
        <v>3086</v>
      </c>
    </row>
    <row r="18" spans="2:10" ht="12.75" customHeight="1">
      <c r="B18" s="356"/>
      <c r="C18" s="356"/>
      <c r="D18" s="356"/>
      <c r="E18" s="356"/>
      <c r="F18" s="356"/>
      <c r="G18" s="356"/>
      <c r="H18" s="356"/>
      <c r="I18" s="356"/>
      <c r="J18" s="356"/>
    </row>
    <row r="19" spans="2:10" ht="14.25" customHeight="1"/>
    <row r="20" spans="2:10" ht="12.75" customHeight="1"/>
    <row r="21" spans="2:10" ht="12.75" customHeight="1"/>
    <row r="22" spans="2:10" ht="18" customHeight="1"/>
    <row r="23" spans="2:10" ht="17.25" customHeight="1"/>
    <row r="24" spans="2:10" ht="42.75" customHeight="1"/>
    <row r="25" spans="2:10" ht="26.25" customHeight="1"/>
    <row r="26" spans="2:10" ht="47.25" customHeight="1"/>
    <row r="27" spans="2:10" ht="23.25" customHeight="1"/>
    <row r="28" spans="2:10" ht="23.25" customHeight="1"/>
    <row r="29" spans="2:10" ht="23.25" customHeight="1"/>
    <row r="30" spans="2:10" ht="23.25" customHeight="1"/>
    <row r="31" spans="2:10" ht="23.25" customHeight="1"/>
    <row r="32" spans="2:10" ht="23.25" customHeight="1"/>
    <row r="33" ht="23.25" customHeight="1"/>
    <row r="34" ht="33.75" customHeight="1"/>
    <row r="35" ht="33.75" customHeight="1"/>
    <row r="36" ht="23.25" customHeight="1"/>
    <row r="37" ht="12.75" customHeight="1"/>
    <row r="38" ht="14.25" customHeight="1"/>
    <row r="39" ht="12.75" customHeight="1"/>
    <row r="40" ht="12.75" customHeight="1"/>
    <row r="41" ht="18" customHeight="1"/>
    <row r="42" ht="17.25" customHeight="1"/>
    <row r="43" ht="42.75" customHeight="1"/>
    <row r="44" ht="26.25" customHeight="1"/>
    <row r="45" ht="47.25" customHeight="1"/>
    <row r="46" ht="23.25" customHeight="1"/>
    <row r="47" ht="23.25" customHeight="1"/>
    <row r="48" ht="23.25" customHeight="1"/>
    <row r="49" ht="23.25" customHeight="1"/>
    <row r="50" ht="23.25" customHeight="1"/>
    <row r="51" ht="23.25" customHeight="1"/>
    <row r="52" ht="23.25" customHeight="1"/>
    <row r="53" ht="33.75" customHeight="1"/>
    <row r="54" ht="33.75" customHeight="1"/>
    <row r="55" ht="23.25" customHeight="1"/>
    <row r="56" ht="12.75" customHeight="1"/>
  </sheetData>
  <mergeCells count="9">
    <mergeCell ref="B1:J1"/>
    <mergeCell ref="C5:F5"/>
    <mergeCell ref="G5:H5"/>
    <mergeCell ref="I5:J5"/>
    <mergeCell ref="C6:C7"/>
    <mergeCell ref="D6:F6"/>
    <mergeCell ref="G6:G7"/>
    <mergeCell ref="H6:H7"/>
    <mergeCell ref="J6:J7"/>
  </mergeCell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B1:N92"/>
  <sheetViews>
    <sheetView showGridLines="0" showRowColHeaders="0" topLeftCell="A11" zoomScale="85" zoomScaleNormal="85" workbookViewId="0"/>
  </sheetViews>
  <sheetFormatPr baseColWidth="10" defaultColWidth="9.109375" defaultRowHeight="13.2"/>
  <cols>
    <col min="2" max="2" width="29.109375"/>
    <col min="3" max="14" width="13.109375"/>
  </cols>
  <sheetData>
    <row r="1" spans="2:14" ht="12.75" hidden="1" customHeight="1">
      <c r="B1" s="1346" t="s">
        <v>698</v>
      </c>
      <c r="C1" s="1346" t="s">
        <v>0</v>
      </c>
      <c r="D1" s="1346" t="s">
        <v>0</v>
      </c>
      <c r="E1" s="1346" t="s">
        <v>0</v>
      </c>
      <c r="F1" s="1346" t="s">
        <v>0</v>
      </c>
      <c r="G1" s="1346" t="s">
        <v>0</v>
      </c>
      <c r="H1" s="1346" t="s">
        <v>0</v>
      </c>
      <c r="I1" s="1346" t="s">
        <v>0</v>
      </c>
      <c r="J1" s="1346" t="s">
        <v>0</v>
      </c>
      <c r="K1" s="1346" t="s">
        <v>0</v>
      </c>
      <c r="L1" s="1346" t="s">
        <v>0</v>
      </c>
      <c r="M1" s="1346" t="s">
        <v>0</v>
      </c>
      <c r="N1" s="1346" t="s">
        <v>0</v>
      </c>
    </row>
    <row r="2" spans="2:14" ht="12.75" customHeight="1">
      <c r="B2" s="52"/>
      <c r="C2" s="52"/>
      <c r="D2" s="357"/>
      <c r="E2" s="357"/>
      <c r="F2" s="52"/>
      <c r="G2" s="357"/>
      <c r="H2" s="357"/>
      <c r="I2" s="357"/>
      <c r="J2" s="357"/>
      <c r="K2" s="357"/>
      <c r="L2" s="357"/>
      <c r="M2" s="357"/>
      <c r="N2" s="357"/>
    </row>
    <row r="3" spans="2:14" ht="18" customHeight="1" thickBot="1">
      <c r="B3" s="292" t="s">
        <v>1860</v>
      </c>
      <c r="C3" s="53"/>
      <c r="D3" s="358"/>
      <c r="E3" s="358"/>
      <c r="F3" s="53"/>
      <c r="G3" s="358"/>
      <c r="H3" s="358"/>
      <c r="I3" s="358"/>
      <c r="J3" s="358"/>
      <c r="K3" s="358"/>
      <c r="L3" s="358"/>
      <c r="M3" s="358"/>
      <c r="N3" s="358"/>
    </row>
    <row r="4" spans="2:14" ht="17.25" customHeight="1">
      <c r="B4" s="206" t="s">
        <v>699</v>
      </c>
      <c r="C4" s="330"/>
      <c r="D4" s="359"/>
      <c r="E4" s="359"/>
      <c r="F4" s="330"/>
      <c r="G4" s="359"/>
      <c r="H4" s="359"/>
      <c r="I4" s="359"/>
      <c r="J4" s="359"/>
      <c r="K4" s="360"/>
      <c r="L4" s="360"/>
      <c r="M4" s="360"/>
      <c r="N4" s="360"/>
    </row>
    <row r="5" spans="2:14" ht="20.25" customHeight="1">
      <c r="B5" s="361"/>
      <c r="C5" s="1381" t="s">
        <v>700</v>
      </c>
      <c r="D5" s="1381" t="s">
        <v>0</v>
      </c>
      <c r="E5" s="1381" t="s">
        <v>0</v>
      </c>
      <c r="F5" s="1381" t="s">
        <v>0</v>
      </c>
      <c r="G5" s="1381" t="s">
        <v>0</v>
      </c>
      <c r="H5" s="1381" t="s">
        <v>0</v>
      </c>
      <c r="I5" s="1381" t="s">
        <v>0</v>
      </c>
      <c r="J5" s="1381" t="s">
        <v>0</v>
      </c>
      <c r="K5" s="1381" t="s">
        <v>0</v>
      </c>
      <c r="L5" s="1381" t="s">
        <v>0</v>
      </c>
      <c r="M5" s="1381" t="s">
        <v>0</v>
      </c>
      <c r="N5" s="1381" t="s">
        <v>0</v>
      </c>
    </row>
    <row r="6" spans="2:14" ht="24" customHeight="1">
      <c r="B6" s="362"/>
      <c r="C6" s="1382" t="s">
        <v>701</v>
      </c>
      <c r="D6" s="1382" t="s">
        <v>0</v>
      </c>
      <c r="E6" s="1383" t="s">
        <v>0</v>
      </c>
      <c r="F6" s="1384" t="s">
        <v>702</v>
      </c>
      <c r="G6" s="1385" t="s">
        <v>0</v>
      </c>
      <c r="H6" s="1385" t="s">
        <v>0</v>
      </c>
      <c r="I6" s="1385" t="s">
        <v>0</v>
      </c>
      <c r="J6" s="1385" t="s">
        <v>0</v>
      </c>
      <c r="K6" s="1385" t="s">
        <v>0</v>
      </c>
      <c r="L6" s="1385" t="s">
        <v>0</v>
      </c>
      <c r="M6" s="1385" t="s">
        <v>0</v>
      </c>
      <c r="N6" s="1385" t="s">
        <v>0</v>
      </c>
    </row>
    <row r="7" spans="2:14" ht="64.5" customHeight="1">
      <c r="B7" s="363"/>
      <c r="C7" s="364"/>
      <c r="D7" s="365" t="s">
        <v>703</v>
      </c>
      <c r="E7" s="365" t="s">
        <v>704</v>
      </c>
      <c r="F7" s="366"/>
      <c r="G7" s="365" t="s">
        <v>705</v>
      </c>
      <c r="H7" s="365" t="s">
        <v>706</v>
      </c>
      <c r="I7" s="365" t="s">
        <v>707</v>
      </c>
      <c r="J7" s="365" t="s">
        <v>708</v>
      </c>
      <c r="K7" s="365" t="s">
        <v>709</v>
      </c>
      <c r="L7" s="365" t="s">
        <v>710</v>
      </c>
      <c r="M7" s="365" t="s">
        <v>711</v>
      </c>
      <c r="N7" s="367" t="s">
        <v>712</v>
      </c>
    </row>
    <row r="8" spans="2:14" ht="19.5" customHeight="1">
      <c r="B8" s="355" t="s">
        <v>713</v>
      </c>
      <c r="C8" s="368">
        <v>239998</v>
      </c>
      <c r="D8" s="368">
        <v>239566</v>
      </c>
      <c r="E8" s="368">
        <v>432</v>
      </c>
      <c r="F8" s="368">
        <v>9159</v>
      </c>
      <c r="G8" s="368">
        <v>4768</v>
      </c>
      <c r="H8" s="368">
        <v>465</v>
      </c>
      <c r="I8" s="368">
        <v>709</v>
      </c>
      <c r="J8" s="368">
        <v>801</v>
      </c>
      <c r="K8" s="368">
        <v>1126</v>
      </c>
      <c r="L8" s="368">
        <v>579</v>
      </c>
      <c r="M8" s="368">
        <v>712</v>
      </c>
      <c r="N8" s="368">
        <v>9073</v>
      </c>
    </row>
    <row r="9" spans="2:14" ht="19.5" customHeight="1">
      <c r="B9" s="259" t="s">
        <v>714</v>
      </c>
      <c r="C9" s="369">
        <v>4</v>
      </c>
      <c r="D9" s="369">
        <v>4</v>
      </c>
      <c r="E9" s="369" t="s">
        <v>1152</v>
      </c>
      <c r="F9" s="369" t="s">
        <v>1152</v>
      </c>
      <c r="G9" s="369" t="s">
        <v>1152</v>
      </c>
      <c r="H9" s="369" t="s">
        <v>1152</v>
      </c>
      <c r="I9" s="369" t="s">
        <v>1152</v>
      </c>
      <c r="J9" s="369" t="s">
        <v>1152</v>
      </c>
      <c r="K9" s="369" t="s">
        <v>1152</v>
      </c>
      <c r="L9" s="369" t="s">
        <v>1152</v>
      </c>
      <c r="M9" s="369" t="s">
        <v>1152</v>
      </c>
      <c r="N9" s="369" t="s">
        <v>1152</v>
      </c>
    </row>
    <row r="10" spans="2:14" ht="19.5" customHeight="1">
      <c r="B10" s="257" t="s">
        <v>715</v>
      </c>
      <c r="C10" s="370">
        <v>16063</v>
      </c>
      <c r="D10" s="370">
        <v>16061</v>
      </c>
      <c r="E10" s="370">
        <v>2</v>
      </c>
      <c r="F10" s="370">
        <v>37</v>
      </c>
      <c r="G10" s="370">
        <v>28</v>
      </c>
      <c r="H10" s="370">
        <v>1</v>
      </c>
      <c r="I10" s="370">
        <v>0</v>
      </c>
      <c r="J10" s="370">
        <v>1</v>
      </c>
      <c r="K10" s="370">
        <v>4</v>
      </c>
      <c r="L10" s="370">
        <v>1</v>
      </c>
      <c r="M10" s="370">
        <v>3</v>
      </c>
      <c r="N10" s="370">
        <v>37</v>
      </c>
    </row>
    <row r="11" spans="2:14" ht="19.5" customHeight="1">
      <c r="B11" s="259" t="s">
        <v>716</v>
      </c>
      <c r="C11" s="369">
        <v>5858</v>
      </c>
      <c r="D11" s="369">
        <v>5852</v>
      </c>
      <c r="E11" s="369">
        <v>6</v>
      </c>
      <c r="F11" s="369">
        <v>11</v>
      </c>
      <c r="G11" s="369">
        <v>11</v>
      </c>
      <c r="H11" s="369" t="s">
        <v>1152</v>
      </c>
      <c r="I11" s="369" t="s">
        <v>1152</v>
      </c>
      <c r="J11" s="369" t="s">
        <v>1152</v>
      </c>
      <c r="K11" s="369" t="s">
        <v>1152</v>
      </c>
      <c r="L11" s="369" t="s">
        <v>1152</v>
      </c>
      <c r="M11" s="369" t="s">
        <v>1152</v>
      </c>
      <c r="N11" s="369">
        <v>11</v>
      </c>
    </row>
    <row r="12" spans="2:14" ht="19.5" customHeight="1">
      <c r="B12" s="257" t="s">
        <v>717</v>
      </c>
      <c r="C12" s="370">
        <v>3535</v>
      </c>
      <c r="D12" s="370">
        <v>3535</v>
      </c>
      <c r="E12" s="370">
        <v>0</v>
      </c>
      <c r="F12" s="370">
        <v>2</v>
      </c>
      <c r="G12" s="370">
        <v>0</v>
      </c>
      <c r="H12" s="370">
        <v>0</v>
      </c>
      <c r="I12" s="370">
        <v>0</v>
      </c>
      <c r="J12" s="370">
        <v>1</v>
      </c>
      <c r="K12" s="370">
        <v>1</v>
      </c>
      <c r="L12" s="370">
        <v>0</v>
      </c>
      <c r="M12" s="370">
        <v>0</v>
      </c>
      <c r="N12" s="370">
        <v>2</v>
      </c>
    </row>
    <row r="13" spans="2:14" ht="19.5" customHeight="1">
      <c r="B13" s="259" t="s">
        <v>718</v>
      </c>
      <c r="C13" s="369">
        <v>97746</v>
      </c>
      <c r="D13" s="369">
        <v>97525</v>
      </c>
      <c r="E13" s="369">
        <v>221</v>
      </c>
      <c r="F13" s="369">
        <v>3409</v>
      </c>
      <c r="G13" s="369">
        <v>2323</v>
      </c>
      <c r="H13" s="369">
        <v>134</v>
      </c>
      <c r="I13" s="369">
        <v>244</v>
      </c>
      <c r="J13" s="369">
        <v>278</v>
      </c>
      <c r="K13" s="369">
        <v>271</v>
      </c>
      <c r="L13" s="369">
        <v>57</v>
      </c>
      <c r="M13" s="369">
        <v>102</v>
      </c>
      <c r="N13" s="369">
        <v>3378</v>
      </c>
    </row>
    <row r="14" spans="2:14" ht="19.5" customHeight="1">
      <c r="B14" s="257" t="s">
        <v>719</v>
      </c>
      <c r="C14" s="370">
        <v>39831</v>
      </c>
      <c r="D14" s="370">
        <v>39747</v>
      </c>
      <c r="E14" s="370">
        <v>84</v>
      </c>
      <c r="F14" s="370">
        <v>2116</v>
      </c>
      <c r="G14" s="370">
        <v>1282</v>
      </c>
      <c r="H14" s="370">
        <v>103</v>
      </c>
      <c r="I14" s="370">
        <v>190</v>
      </c>
      <c r="J14" s="370">
        <v>230</v>
      </c>
      <c r="K14" s="370">
        <v>177</v>
      </c>
      <c r="L14" s="370">
        <v>49</v>
      </c>
      <c r="M14" s="370">
        <v>85</v>
      </c>
      <c r="N14" s="370">
        <v>2086</v>
      </c>
    </row>
    <row r="15" spans="2:14" ht="19.5" customHeight="1">
      <c r="B15" s="259" t="s">
        <v>720</v>
      </c>
      <c r="C15" s="369">
        <v>116791</v>
      </c>
      <c r="D15" s="369">
        <v>116588</v>
      </c>
      <c r="E15" s="369">
        <v>203</v>
      </c>
      <c r="F15" s="369">
        <v>5700</v>
      </c>
      <c r="G15" s="369">
        <v>2405</v>
      </c>
      <c r="H15" s="369">
        <v>330</v>
      </c>
      <c r="I15" s="369">
        <v>464</v>
      </c>
      <c r="J15" s="369">
        <v>521</v>
      </c>
      <c r="K15" s="369">
        <v>850</v>
      </c>
      <c r="L15" s="369">
        <v>522</v>
      </c>
      <c r="M15" s="369">
        <v>607</v>
      </c>
      <c r="N15" s="369">
        <v>5645</v>
      </c>
    </row>
    <row r="16" spans="2:14" ht="19.5" customHeight="1">
      <c r="B16" s="355" t="s">
        <v>721</v>
      </c>
      <c r="C16" s="368">
        <v>42616</v>
      </c>
      <c r="D16" s="368">
        <v>42616</v>
      </c>
      <c r="E16" s="368" t="s">
        <v>1152</v>
      </c>
      <c r="F16" s="368">
        <v>13</v>
      </c>
      <c r="G16" s="368">
        <v>12</v>
      </c>
      <c r="H16" s="368" t="s">
        <v>1152</v>
      </c>
      <c r="I16" s="368" t="s">
        <v>1152</v>
      </c>
      <c r="J16" s="368">
        <v>1</v>
      </c>
      <c r="K16" s="368" t="s">
        <v>1152</v>
      </c>
      <c r="L16" s="368" t="s">
        <v>1152</v>
      </c>
      <c r="M16" s="368" t="s">
        <v>1152</v>
      </c>
      <c r="N16" s="368">
        <v>13</v>
      </c>
    </row>
    <row r="17" spans="2:14" ht="19.5" customHeight="1">
      <c r="B17" s="259" t="s">
        <v>714</v>
      </c>
      <c r="C17" s="369" t="s">
        <v>1152</v>
      </c>
      <c r="D17" s="369" t="s">
        <v>1152</v>
      </c>
      <c r="E17" s="369" t="s">
        <v>1152</v>
      </c>
      <c r="F17" s="369" t="s">
        <v>1152</v>
      </c>
      <c r="G17" s="369" t="s">
        <v>1152</v>
      </c>
      <c r="H17" s="369" t="s">
        <v>1152</v>
      </c>
      <c r="I17" s="369" t="s">
        <v>1152</v>
      </c>
      <c r="J17" s="369" t="s">
        <v>1152</v>
      </c>
      <c r="K17" s="369" t="s">
        <v>1152</v>
      </c>
      <c r="L17" s="369" t="s">
        <v>1152</v>
      </c>
      <c r="M17" s="369" t="s">
        <v>1152</v>
      </c>
      <c r="N17" s="369" t="s">
        <v>1152</v>
      </c>
    </row>
    <row r="18" spans="2:14" ht="19.5" customHeight="1">
      <c r="B18" s="257" t="s">
        <v>715</v>
      </c>
      <c r="C18" s="370">
        <v>37338</v>
      </c>
      <c r="D18" s="370">
        <v>37338</v>
      </c>
      <c r="E18" s="370" t="s">
        <v>1152</v>
      </c>
      <c r="F18" s="370" t="s">
        <v>1152</v>
      </c>
      <c r="G18" s="370" t="s">
        <v>1152</v>
      </c>
      <c r="H18" s="370" t="s">
        <v>1152</v>
      </c>
      <c r="I18" s="370" t="s">
        <v>1152</v>
      </c>
      <c r="J18" s="370" t="s">
        <v>1152</v>
      </c>
      <c r="K18" s="370" t="s">
        <v>1152</v>
      </c>
      <c r="L18" s="370" t="s">
        <v>1152</v>
      </c>
      <c r="M18" s="370" t="s">
        <v>1152</v>
      </c>
      <c r="N18" s="370" t="s">
        <v>1152</v>
      </c>
    </row>
    <row r="19" spans="2:14" ht="19.5" customHeight="1">
      <c r="B19" s="259" t="s">
        <v>716</v>
      </c>
      <c r="C19" s="369">
        <v>582</v>
      </c>
      <c r="D19" s="369">
        <v>582</v>
      </c>
      <c r="E19" s="369" t="s">
        <v>1152</v>
      </c>
      <c r="F19" s="369" t="s">
        <v>1152</v>
      </c>
      <c r="G19" s="369" t="s">
        <v>1152</v>
      </c>
      <c r="H19" s="369" t="s">
        <v>1152</v>
      </c>
      <c r="I19" s="369" t="s">
        <v>1152</v>
      </c>
      <c r="J19" s="369" t="s">
        <v>1152</v>
      </c>
      <c r="K19" s="369" t="s">
        <v>1152</v>
      </c>
      <c r="L19" s="369" t="s">
        <v>1152</v>
      </c>
      <c r="M19" s="369" t="s">
        <v>1152</v>
      </c>
      <c r="N19" s="369" t="s">
        <v>1152</v>
      </c>
    </row>
    <row r="20" spans="2:14" ht="19.5" customHeight="1">
      <c r="B20" s="257" t="s">
        <v>717</v>
      </c>
      <c r="C20" s="370">
        <v>1730</v>
      </c>
      <c r="D20" s="370">
        <v>1730</v>
      </c>
      <c r="E20" s="370" t="s">
        <v>1152</v>
      </c>
      <c r="F20" s="370" t="s">
        <v>1152</v>
      </c>
      <c r="G20" s="370" t="s">
        <v>1152</v>
      </c>
      <c r="H20" s="370" t="s">
        <v>1152</v>
      </c>
      <c r="I20" s="370" t="s">
        <v>1152</v>
      </c>
      <c r="J20" s="370" t="s">
        <v>1152</v>
      </c>
      <c r="K20" s="370" t="s">
        <v>1152</v>
      </c>
      <c r="L20" s="370" t="s">
        <v>1152</v>
      </c>
      <c r="M20" s="370" t="s">
        <v>1152</v>
      </c>
      <c r="N20" s="370" t="s">
        <v>1152</v>
      </c>
    </row>
    <row r="21" spans="2:14" ht="19.5" customHeight="1">
      <c r="B21" s="259" t="s">
        <v>718</v>
      </c>
      <c r="C21" s="369">
        <v>2965</v>
      </c>
      <c r="D21" s="369">
        <v>2965</v>
      </c>
      <c r="E21" s="369" t="s">
        <v>1152</v>
      </c>
      <c r="F21" s="369">
        <v>13</v>
      </c>
      <c r="G21" s="369">
        <v>12</v>
      </c>
      <c r="H21" s="369" t="s">
        <v>1152</v>
      </c>
      <c r="I21" s="369" t="s">
        <v>1152</v>
      </c>
      <c r="J21" s="369">
        <v>1</v>
      </c>
      <c r="K21" s="369" t="s">
        <v>1152</v>
      </c>
      <c r="L21" s="369" t="s">
        <v>1152</v>
      </c>
      <c r="M21" s="369" t="s">
        <v>1152</v>
      </c>
      <c r="N21" s="369">
        <v>13</v>
      </c>
    </row>
    <row r="22" spans="2:14" ht="19.5" customHeight="1">
      <c r="B22" s="355" t="s">
        <v>722</v>
      </c>
      <c r="C22" s="368">
        <v>104099</v>
      </c>
      <c r="D22" s="371"/>
      <c r="E22" s="371"/>
      <c r="F22" s="368">
        <v>951</v>
      </c>
      <c r="G22" s="371"/>
      <c r="H22" s="371"/>
      <c r="I22" s="371"/>
      <c r="J22" s="371"/>
      <c r="K22" s="371"/>
      <c r="L22" s="371"/>
      <c r="M22" s="371"/>
      <c r="N22" s="368">
        <v>859</v>
      </c>
    </row>
    <row r="23" spans="2:14" ht="19.5" customHeight="1">
      <c r="B23" s="259" t="s">
        <v>714</v>
      </c>
      <c r="C23" s="369" t="s">
        <v>1152</v>
      </c>
      <c r="D23" s="372"/>
      <c r="E23" s="372"/>
      <c r="F23" s="369" t="s">
        <v>1152</v>
      </c>
      <c r="G23" s="372"/>
      <c r="H23" s="372"/>
      <c r="I23" s="372"/>
      <c r="J23" s="372"/>
      <c r="K23" s="372"/>
      <c r="L23" s="372"/>
      <c r="M23" s="372"/>
      <c r="N23" s="369" t="s">
        <v>1152</v>
      </c>
    </row>
    <row r="24" spans="2:14" ht="19.5" customHeight="1">
      <c r="B24" s="257" t="s">
        <v>715</v>
      </c>
      <c r="C24" s="370">
        <v>5010</v>
      </c>
      <c r="D24" s="372"/>
      <c r="E24" s="372"/>
      <c r="F24" s="370">
        <v>0</v>
      </c>
      <c r="G24" s="372"/>
      <c r="H24" s="372"/>
      <c r="I24" s="372"/>
      <c r="J24" s="372"/>
      <c r="K24" s="372"/>
      <c r="L24" s="372"/>
      <c r="M24" s="372"/>
      <c r="N24" s="370">
        <v>0</v>
      </c>
    </row>
    <row r="25" spans="2:14" ht="19.5" customHeight="1">
      <c r="B25" s="259" t="s">
        <v>716</v>
      </c>
      <c r="C25" s="369">
        <v>989</v>
      </c>
      <c r="D25" s="372"/>
      <c r="E25" s="372"/>
      <c r="F25" s="369">
        <v>1</v>
      </c>
      <c r="G25" s="372"/>
      <c r="H25" s="372"/>
      <c r="I25" s="372"/>
      <c r="J25" s="372"/>
      <c r="K25" s="372"/>
      <c r="L25" s="372"/>
      <c r="M25" s="372"/>
      <c r="N25" s="369">
        <v>1</v>
      </c>
    </row>
    <row r="26" spans="2:14" ht="19.5" customHeight="1">
      <c r="B26" s="257" t="s">
        <v>717</v>
      </c>
      <c r="C26" s="370">
        <v>1825</v>
      </c>
      <c r="D26" s="372"/>
      <c r="E26" s="372"/>
      <c r="F26" s="370">
        <v>3</v>
      </c>
      <c r="G26" s="372"/>
      <c r="H26" s="372"/>
      <c r="I26" s="372"/>
      <c r="J26" s="372"/>
      <c r="K26" s="372"/>
      <c r="L26" s="372"/>
      <c r="M26" s="372"/>
      <c r="N26" s="370">
        <v>3</v>
      </c>
    </row>
    <row r="27" spans="2:14" ht="19.5" customHeight="1">
      <c r="B27" s="259" t="s">
        <v>718</v>
      </c>
      <c r="C27" s="369">
        <v>54371</v>
      </c>
      <c r="D27" s="372"/>
      <c r="E27" s="372"/>
      <c r="F27" s="369">
        <v>734</v>
      </c>
      <c r="G27" s="372"/>
      <c r="H27" s="372"/>
      <c r="I27" s="372"/>
      <c r="J27" s="372"/>
      <c r="K27" s="372"/>
      <c r="L27" s="372"/>
      <c r="M27" s="372"/>
      <c r="N27" s="369">
        <v>725</v>
      </c>
    </row>
    <row r="28" spans="2:14" ht="19.5" customHeight="1">
      <c r="B28" s="257" t="s">
        <v>720</v>
      </c>
      <c r="C28" s="370">
        <v>41905</v>
      </c>
      <c r="D28" s="372"/>
      <c r="E28" s="372"/>
      <c r="F28" s="370">
        <v>212</v>
      </c>
      <c r="G28" s="372"/>
      <c r="H28" s="372"/>
      <c r="I28" s="372"/>
      <c r="J28" s="372"/>
      <c r="K28" s="372"/>
      <c r="L28" s="372"/>
      <c r="M28" s="372"/>
      <c r="N28" s="370">
        <v>130</v>
      </c>
    </row>
    <row r="29" spans="2:14" ht="19.5" customHeight="1" thickBot="1">
      <c r="B29" s="340" t="s">
        <v>723</v>
      </c>
      <c r="C29" s="373">
        <v>386713</v>
      </c>
      <c r="D29" s="373"/>
      <c r="E29" s="373"/>
      <c r="F29" s="373">
        <v>10123</v>
      </c>
      <c r="G29" s="373"/>
      <c r="H29" s="373"/>
      <c r="I29" s="373"/>
      <c r="J29" s="373"/>
      <c r="K29" s="373"/>
      <c r="L29" s="373"/>
      <c r="M29" s="373"/>
      <c r="N29" s="373">
        <v>9944</v>
      </c>
    </row>
    <row r="30" spans="2:14" ht="12.75" customHeight="1">
      <c r="B30" s="356"/>
      <c r="C30" s="356"/>
      <c r="D30" s="374"/>
      <c r="E30" s="374"/>
      <c r="F30" s="356"/>
      <c r="G30" s="374"/>
      <c r="H30" s="374"/>
      <c r="I30" s="374"/>
      <c r="J30" s="374"/>
      <c r="K30" s="375"/>
      <c r="L30" s="375"/>
      <c r="M30" s="375"/>
      <c r="N30" s="375"/>
    </row>
    <row r="31" spans="2:14" ht="12.75" customHeight="1"/>
    <row r="32" spans="2:14" ht="12.75" customHeight="1"/>
    <row r="33" ht="12.75" customHeight="1"/>
    <row r="34" ht="18" customHeight="1"/>
    <row r="35" ht="17.25" customHeight="1"/>
    <row r="36" ht="20.25" customHeight="1"/>
    <row r="37" ht="24" customHeight="1"/>
    <row r="38" ht="64.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2.75" customHeight="1"/>
    <row r="62" ht="12.75" customHeight="1"/>
    <row r="63" ht="12.75" customHeight="1"/>
    <row r="64" ht="12.75" customHeight="1"/>
    <row r="65" ht="18" customHeight="1"/>
    <row r="66" ht="17.25" customHeight="1"/>
    <row r="67" ht="20.25" customHeight="1"/>
    <row r="68" ht="24" customHeight="1"/>
    <row r="69" ht="64.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25.5" customHeight="1"/>
  </sheetData>
  <mergeCells count="4">
    <mergeCell ref="B1:N1"/>
    <mergeCell ref="C5:N5"/>
    <mergeCell ref="C6:E6"/>
    <mergeCell ref="F6:N6"/>
  </mergeCell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B1:Q92"/>
  <sheetViews>
    <sheetView showGridLines="0" showRowColHeaders="0" topLeftCell="A2" zoomScale="70" zoomScaleNormal="70" workbookViewId="0"/>
  </sheetViews>
  <sheetFormatPr baseColWidth="10" defaultColWidth="9.109375" defaultRowHeight="13.2"/>
  <cols>
    <col min="2" max="2" width="29.109375"/>
    <col min="3" max="8" width="13.33203125"/>
    <col min="9" max="14" width="16.5546875"/>
    <col min="15" max="15" width="15.109375"/>
    <col min="16" max="17" width="15.44140625"/>
  </cols>
  <sheetData>
    <row r="1" spans="2:17" ht="17.25" hidden="1" customHeight="1">
      <c r="B1" s="1346" t="s">
        <v>724</v>
      </c>
      <c r="C1" s="1346" t="s">
        <v>0</v>
      </c>
      <c r="D1" s="1346" t="s">
        <v>0</v>
      </c>
      <c r="E1" s="1346" t="s">
        <v>0</v>
      </c>
      <c r="F1" s="1346" t="s">
        <v>0</v>
      </c>
      <c r="G1" s="1346" t="s">
        <v>0</v>
      </c>
      <c r="H1" s="1346" t="s">
        <v>0</v>
      </c>
      <c r="I1" s="1346" t="s">
        <v>0</v>
      </c>
      <c r="J1" s="1346" t="s">
        <v>0</v>
      </c>
      <c r="K1" s="1346" t="s">
        <v>0</v>
      </c>
      <c r="L1" s="1346" t="s">
        <v>0</v>
      </c>
      <c r="M1" s="1346" t="s">
        <v>0</v>
      </c>
      <c r="N1" s="1346" t="s">
        <v>0</v>
      </c>
      <c r="O1" s="1346" t="s">
        <v>0</v>
      </c>
      <c r="P1" s="1346" t="s">
        <v>0</v>
      </c>
      <c r="Q1" s="1346" t="s">
        <v>0</v>
      </c>
    </row>
    <row r="2" spans="2:17" ht="12.75" customHeight="1">
      <c r="B2" s="52"/>
      <c r="C2" s="52"/>
      <c r="D2" s="357"/>
      <c r="E2" s="357"/>
      <c r="F2" s="52"/>
      <c r="G2" s="357"/>
      <c r="H2" s="357"/>
      <c r="I2" s="357"/>
      <c r="J2" s="357"/>
      <c r="K2" s="357"/>
      <c r="L2" s="357"/>
      <c r="M2" s="357"/>
      <c r="N2" s="357"/>
      <c r="O2" s="52"/>
      <c r="P2" s="52"/>
      <c r="Q2" s="52"/>
    </row>
    <row r="3" spans="2:17" ht="18" customHeight="1" thickBot="1">
      <c r="B3" s="292" t="s">
        <v>1861</v>
      </c>
      <c r="C3" s="53"/>
      <c r="D3" s="358"/>
      <c r="E3" s="358"/>
      <c r="F3" s="53"/>
      <c r="G3" s="358"/>
      <c r="H3" s="358"/>
      <c r="I3" s="358"/>
      <c r="J3" s="358"/>
      <c r="K3" s="358"/>
      <c r="L3" s="358"/>
      <c r="M3" s="358"/>
      <c r="N3" s="358"/>
      <c r="O3" s="358"/>
      <c r="P3" s="358"/>
      <c r="Q3" s="358"/>
    </row>
    <row r="4" spans="2:17" ht="17.25" customHeight="1">
      <c r="B4" s="293" t="s">
        <v>725</v>
      </c>
      <c r="C4" s="330"/>
      <c r="D4" s="359"/>
      <c r="E4" s="359"/>
      <c r="F4" s="330"/>
      <c r="G4" s="359"/>
      <c r="H4" s="359"/>
      <c r="I4" s="359"/>
      <c r="J4" s="359"/>
      <c r="K4" s="360"/>
      <c r="L4" s="360"/>
      <c r="M4" s="360"/>
      <c r="N4" s="360"/>
      <c r="O4" s="376"/>
      <c r="P4" s="376"/>
      <c r="Q4" s="376"/>
    </row>
    <row r="5" spans="2:17" ht="38.25" customHeight="1">
      <c r="B5" s="377"/>
      <c r="C5" s="1386" t="s">
        <v>726</v>
      </c>
      <c r="D5" s="1386" t="s">
        <v>0</v>
      </c>
      <c r="E5" s="1386" t="s">
        <v>0</v>
      </c>
      <c r="F5" s="1386" t="s">
        <v>0</v>
      </c>
      <c r="G5" s="1386" t="s">
        <v>0</v>
      </c>
      <c r="H5" s="1387" t="s">
        <v>0</v>
      </c>
      <c r="I5" s="1374" t="s">
        <v>727</v>
      </c>
      <c r="J5" s="1372" t="s">
        <v>0</v>
      </c>
      <c r="K5" s="1372" t="s">
        <v>0</v>
      </c>
      <c r="L5" s="1372" t="s">
        <v>0</v>
      </c>
      <c r="M5" s="1372" t="s">
        <v>0</v>
      </c>
      <c r="N5" s="1373" t="s">
        <v>0</v>
      </c>
      <c r="O5" s="1388" t="s">
        <v>728</v>
      </c>
      <c r="P5" s="1374" t="s">
        <v>729</v>
      </c>
      <c r="Q5" s="1372" t="s">
        <v>0</v>
      </c>
    </row>
    <row r="6" spans="2:17" ht="45" customHeight="1">
      <c r="B6" s="378"/>
      <c r="C6" s="1377" t="s">
        <v>730</v>
      </c>
      <c r="D6" s="1377" t="s">
        <v>0</v>
      </c>
      <c r="E6" s="1378" t="s">
        <v>0</v>
      </c>
      <c r="F6" s="1376" t="s">
        <v>731</v>
      </c>
      <c r="G6" s="1377" t="s">
        <v>0</v>
      </c>
      <c r="H6" s="1378" t="s">
        <v>0</v>
      </c>
      <c r="I6" s="1380" t="s">
        <v>732</v>
      </c>
      <c r="J6" s="1389" t="s">
        <v>0</v>
      </c>
      <c r="K6" s="1390" t="s">
        <v>0</v>
      </c>
      <c r="L6" s="1380" t="s">
        <v>733</v>
      </c>
      <c r="M6" s="1389" t="s">
        <v>0</v>
      </c>
      <c r="N6" s="1390" t="s">
        <v>0</v>
      </c>
      <c r="O6" s="1388" t="s">
        <v>0</v>
      </c>
      <c r="P6" s="1379" t="s">
        <v>734</v>
      </c>
      <c r="Q6" s="1391" t="s">
        <v>735</v>
      </c>
    </row>
    <row r="7" spans="2:17" ht="39.75" customHeight="1">
      <c r="B7" s="379"/>
      <c r="C7" s="380"/>
      <c r="D7" s="349" t="s">
        <v>736</v>
      </c>
      <c r="E7" s="349" t="s">
        <v>737</v>
      </c>
      <c r="F7" s="348"/>
      <c r="G7" s="349" t="s">
        <v>737</v>
      </c>
      <c r="H7" s="349" t="s">
        <v>738</v>
      </c>
      <c r="I7" s="345"/>
      <c r="J7" s="349" t="s">
        <v>736</v>
      </c>
      <c r="K7" s="349" t="s">
        <v>737</v>
      </c>
      <c r="L7" s="345"/>
      <c r="M7" s="349" t="s">
        <v>737</v>
      </c>
      <c r="N7" s="349" t="s">
        <v>738</v>
      </c>
      <c r="O7" s="1388" t="s">
        <v>0</v>
      </c>
      <c r="P7" s="1379" t="s">
        <v>0</v>
      </c>
      <c r="Q7" s="1391" t="s">
        <v>0</v>
      </c>
    </row>
    <row r="8" spans="2:17" ht="20.25" customHeight="1">
      <c r="B8" s="355" t="s">
        <v>739</v>
      </c>
      <c r="C8" s="351">
        <v>239998</v>
      </c>
      <c r="D8" s="351">
        <v>220179</v>
      </c>
      <c r="E8" s="351">
        <v>19453</v>
      </c>
      <c r="F8" s="351">
        <v>9159</v>
      </c>
      <c r="G8" s="351">
        <v>598</v>
      </c>
      <c r="H8" s="351">
        <v>8282</v>
      </c>
      <c r="I8" s="351">
        <v>1856</v>
      </c>
      <c r="J8" s="351">
        <v>843</v>
      </c>
      <c r="K8" s="351">
        <v>1034</v>
      </c>
      <c r="L8" s="351">
        <v>3733</v>
      </c>
      <c r="M8" s="351">
        <v>32</v>
      </c>
      <c r="N8" s="351">
        <v>3692</v>
      </c>
      <c r="O8" s="351" t="s">
        <v>1152</v>
      </c>
      <c r="P8" s="351">
        <v>158846</v>
      </c>
      <c r="Q8" s="351">
        <v>4912</v>
      </c>
    </row>
    <row r="9" spans="2:17" ht="20.25" customHeight="1">
      <c r="B9" s="259" t="s">
        <v>740</v>
      </c>
      <c r="C9" s="339">
        <v>4</v>
      </c>
      <c r="D9" s="339">
        <v>4</v>
      </c>
      <c r="E9" s="339" t="s">
        <v>1152</v>
      </c>
      <c r="F9" s="339" t="s">
        <v>1152</v>
      </c>
      <c r="G9" s="339" t="s">
        <v>1152</v>
      </c>
      <c r="H9" s="339" t="s">
        <v>1152</v>
      </c>
      <c r="I9" s="339" t="s">
        <v>1152</v>
      </c>
      <c r="J9" s="339" t="s">
        <v>1152</v>
      </c>
      <c r="K9" s="339" t="s">
        <v>1152</v>
      </c>
      <c r="L9" s="339" t="s">
        <v>1152</v>
      </c>
      <c r="M9" s="339" t="s">
        <v>1152</v>
      </c>
      <c r="N9" s="339" t="s">
        <v>1152</v>
      </c>
      <c r="O9" s="339" t="s">
        <v>1152</v>
      </c>
      <c r="P9" s="339" t="s">
        <v>1152</v>
      </c>
      <c r="Q9" s="339" t="s">
        <v>1152</v>
      </c>
    </row>
    <row r="10" spans="2:17" ht="20.25" customHeight="1">
      <c r="B10" s="257" t="s">
        <v>741</v>
      </c>
      <c r="C10" s="338">
        <v>16063</v>
      </c>
      <c r="D10" s="338">
        <v>15612</v>
      </c>
      <c r="E10" s="338">
        <v>367</v>
      </c>
      <c r="F10" s="338">
        <v>37</v>
      </c>
      <c r="G10" s="338">
        <v>4</v>
      </c>
      <c r="H10" s="338">
        <v>22</v>
      </c>
      <c r="I10" s="338">
        <v>3</v>
      </c>
      <c r="J10" s="338">
        <v>3</v>
      </c>
      <c r="K10" s="338">
        <v>0</v>
      </c>
      <c r="L10" s="338">
        <v>6</v>
      </c>
      <c r="M10" s="338" t="s">
        <v>1152</v>
      </c>
      <c r="N10" s="338">
        <v>5</v>
      </c>
      <c r="O10" s="338" t="s">
        <v>1152</v>
      </c>
      <c r="P10" s="338">
        <v>885</v>
      </c>
      <c r="Q10" s="338">
        <v>15</v>
      </c>
    </row>
    <row r="11" spans="2:17" ht="20.25" customHeight="1">
      <c r="B11" s="259" t="s">
        <v>742</v>
      </c>
      <c r="C11" s="339">
        <v>5858</v>
      </c>
      <c r="D11" s="339">
        <v>5821</v>
      </c>
      <c r="E11" s="339">
        <v>5</v>
      </c>
      <c r="F11" s="339">
        <v>11</v>
      </c>
      <c r="G11" s="339">
        <v>1</v>
      </c>
      <c r="H11" s="339">
        <v>0</v>
      </c>
      <c r="I11" s="339">
        <v>0</v>
      </c>
      <c r="J11" s="339">
        <v>0</v>
      </c>
      <c r="K11" s="339" t="s">
        <v>1152</v>
      </c>
      <c r="L11" s="339" t="s">
        <v>1152</v>
      </c>
      <c r="M11" s="339" t="s">
        <v>1152</v>
      </c>
      <c r="N11" s="339" t="s">
        <v>1152</v>
      </c>
      <c r="O11" s="339" t="s">
        <v>1152</v>
      </c>
      <c r="P11" s="339">
        <v>1451</v>
      </c>
      <c r="Q11" s="339" t="s">
        <v>1152</v>
      </c>
    </row>
    <row r="12" spans="2:17" ht="20.25" customHeight="1">
      <c r="B12" s="257" t="s">
        <v>743</v>
      </c>
      <c r="C12" s="338">
        <v>3535</v>
      </c>
      <c r="D12" s="338">
        <v>3175</v>
      </c>
      <c r="E12" s="338">
        <v>117</v>
      </c>
      <c r="F12" s="338">
        <v>2</v>
      </c>
      <c r="G12" s="338">
        <v>0</v>
      </c>
      <c r="H12" s="338">
        <v>2</v>
      </c>
      <c r="I12" s="338">
        <v>8</v>
      </c>
      <c r="J12" s="338">
        <v>4</v>
      </c>
      <c r="K12" s="338">
        <v>3</v>
      </c>
      <c r="L12" s="338">
        <v>1</v>
      </c>
      <c r="M12" s="338">
        <v>0</v>
      </c>
      <c r="N12" s="338">
        <v>1</v>
      </c>
      <c r="O12" s="338" t="s">
        <v>1152</v>
      </c>
      <c r="P12" s="338">
        <v>1546</v>
      </c>
      <c r="Q12" s="338">
        <v>1</v>
      </c>
    </row>
    <row r="13" spans="2:17" ht="20.25" customHeight="1">
      <c r="B13" s="259" t="s">
        <v>744</v>
      </c>
      <c r="C13" s="339">
        <v>97746</v>
      </c>
      <c r="D13" s="339">
        <v>89400</v>
      </c>
      <c r="E13" s="339">
        <v>8341</v>
      </c>
      <c r="F13" s="339">
        <v>3409</v>
      </c>
      <c r="G13" s="339">
        <v>434</v>
      </c>
      <c r="H13" s="339">
        <v>2727</v>
      </c>
      <c r="I13" s="339">
        <v>873</v>
      </c>
      <c r="J13" s="339">
        <v>463</v>
      </c>
      <c r="K13" s="339">
        <v>438</v>
      </c>
      <c r="L13" s="339">
        <v>1535</v>
      </c>
      <c r="M13" s="339">
        <v>21</v>
      </c>
      <c r="N13" s="339">
        <v>1504</v>
      </c>
      <c r="O13" s="339" t="s">
        <v>1152</v>
      </c>
      <c r="P13" s="339">
        <v>57062</v>
      </c>
      <c r="Q13" s="339">
        <v>1496</v>
      </c>
    </row>
    <row r="14" spans="2:17" ht="20.25" customHeight="1">
      <c r="B14" s="257" t="s">
        <v>745</v>
      </c>
      <c r="C14" s="338">
        <v>39831</v>
      </c>
      <c r="D14" s="338">
        <v>34261</v>
      </c>
      <c r="E14" s="338">
        <v>5568</v>
      </c>
      <c r="F14" s="338">
        <v>2116</v>
      </c>
      <c r="G14" s="338">
        <v>237</v>
      </c>
      <c r="H14" s="338">
        <v>1802</v>
      </c>
      <c r="I14" s="338">
        <v>563</v>
      </c>
      <c r="J14" s="338">
        <v>289</v>
      </c>
      <c r="K14" s="338">
        <v>275</v>
      </c>
      <c r="L14" s="338">
        <v>900</v>
      </c>
      <c r="M14" s="338">
        <v>17</v>
      </c>
      <c r="N14" s="338">
        <v>875</v>
      </c>
      <c r="O14" s="338" t="s">
        <v>1152</v>
      </c>
      <c r="P14" s="338">
        <v>33237</v>
      </c>
      <c r="Q14" s="338">
        <v>1141</v>
      </c>
    </row>
    <row r="15" spans="2:17" ht="20.25" customHeight="1">
      <c r="B15" s="259" t="s">
        <v>746</v>
      </c>
      <c r="C15" s="339">
        <v>116791</v>
      </c>
      <c r="D15" s="339">
        <v>106167</v>
      </c>
      <c r="E15" s="339">
        <v>10622</v>
      </c>
      <c r="F15" s="339">
        <v>5700</v>
      </c>
      <c r="G15" s="339">
        <v>159</v>
      </c>
      <c r="H15" s="339">
        <v>5531</v>
      </c>
      <c r="I15" s="339">
        <v>972</v>
      </c>
      <c r="J15" s="339">
        <v>373</v>
      </c>
      <c r="K15" s="339">
        <v>593</v>
      </c>
      <c r="L15" s="339">
        <v>2191</v>
      </c>
      <c r="M15" s="339">
        <v>11</v>
      </c>
      <c r="N15" s="339">
        <v>2181</v>
      </c>
      <c r="O15" s="339" t="s">
        <v>1152</v>
      </c>
      <c r="P15" s="339">
        <v>97902</v>
      </c>
      <c r="Q15" s="339">
        <v>3400</v>
      </c>
    </row>
    <row r="16" spans="2:17" ht="20.25" customHeight="1">
      <c r="B16" s="355" t="s">
        <v>747</v>
      </c>
      <c r="C16" s="351">
        <v>42616</v>
      </c>
      <c r="D16" s="351">
        <v>42460</v>
      </c>
      <c r="E16" s="351">
        <v>104</v>
      </c>
      <c r="F16" s="351">
        <v>13</v>
      </c>
      <c r="G16" s="351" t="s">
        <v>1152</v>
      </c>
      <c r="H16" s="351">
        <v>13</v>
      </c>
      <c r="I16" s="351">
        <v>7</v>
      </c>
      <c r="J16" s="351">
        <v>2</v>
      </c>
      <c r="K16" s="351">
        <v>5</v>
      </c>
      <c r="L16" s="351">
        <v>4</v>
      </c>
      <c r="M16" s="351" t="s">
        <v>1152</v>
      </c>
      <c r="N16" s="351">
        <v>4</v>
      </c>
      <c r="O16" s="351" t="s">
        <v>1152</v>
      </c>
      <c r="P16" s="351">
        <v>8673</v>
      </c>
      <c r="Q16" s="351" t="s">
        <v>1152</v>
      </c>
    </row>
    <row r="17" spans="2:17" ht="20.25" customHeight="1">
      <c r="B17" s="259" t="s">
        <v>748</v>
      </c>
      <c r="C17" s="339" t="s">
        <v>1152</v>
      </c>
      <c r="D17" s="339" t="s">
        <v>1152</v>
      </c>
      <c r="E17" s="339" t="s">
        <v>1152</v>
      </c>
      <c r="F17" s="339" t="s">
        <v>1152</v>
      </c>
      <c r="G17" s="339" t="s">
        <v>1152</v>
      </c>
      <c r="H17" s="339" t="s">
        <v>1152</v>
      </c>
      <c r="I17" s="339" t="s">
        <v>1152</v>
      </c>
      <c r="J17" s="339" t="s">
        <v>1152</v>
      </c>
      <c r="K17" s="339" t="s">
        <v>1152</v>
      </c>
      <c r="L17" s="339" t="s">
        <v>1152</v>
      </c>
      <c r="M17" s="339" t="s">
        <v>1152</v>
      </c>
      <c r="N17" s="339" t="s">
        <v>1152</v>
      </c>
      <c r="O17" s="339" t="s">
        <v>1152</v>
      </c>
      <c r="P17" s="339" t="s">
        <v>1152</v>
      </c>
      <c r="Q17" s="339" t="s">
        <v>1152</v>
      </c>
    </row>
    <row r="18" spans="2:17" ht="20.25" customHeight="1">
      <c r="B18" s="257" t="s">
        <v>741</v>
      </c>
      <c r="C18" s="338">
        <v>37338</v>
      </c>
      <c r="D18" s="338">
        <v>37338</v>
      </c>
      <c r="E18" s="338" t="s">
        <v>1152</v>
      </c>
      <c r="F18" s="338" t="s">
        <v>1152</v>
      </c>
      <c r="G18" s="338" t="s">
        <v>1152</v>
      </c>
      <c r="H18" s="338" t="s">
        <v>1152</v>
      </c>
      <c r="I18" s="338" t="s">
        <v>1152</v>
      </c>
      <c r="J18" s="338" t="s">
        <v>1152</v>
      </c>
      <c r="K18" s="338" t="s">
        <v>1152</v>
      </c>
      <c r="L18" s="338" t="s">
        <v>1152</v>
      </c>
      <c r="M18" s="338" t="s">
        <v>1152</v>
      </c>
      <c r="N18" s="338" t="s">
        <v>1152</v>
      </c>
      <c r="O18" s="338" t="s">
        <v>1152</v>
      </c>
      <c r="P18" s="338">
        <v>7101</v>
      </c>
      <c r="Q18" s="338" t="s">
        <v>1152</v>
      </c>
    </row>
    <row r="19" spans="2:17" ht="20.25" customHeight="1">
      <c r="B19" s="259" t="s">
        <v>742</v>
      </c>
      <c r="C19" s="339">
        <v>582</v>
      </c>
      <c r="D19" s="339">
        <v>581</v>
      </c>
      <c r="E19" s="339" t="s">
        <v>1152</v>
      </c>
      <c r="F19" s="339" t="s">
        <v>1152</v>
      </c>
      <c r="G19" s="339" t="s">
        <v>1152</v>
      </c>
      <c r="H19" s="339" t="s">
        <v>1152</v>
      </c>
      <c r="I19" s="339" t="s">
        <v>1152</v>
      </c>
      <c r="J19" s="339" t="s">
        <v>1152</v>
      </c>
      <c r="K19" s="339" t="s">
        <v>1152</v>
      </c>
      <c r="L19" s="339" t="s">
        <v>1152</v>
      </c>
      <c r="M19" s="339" t="s">
        <v>1152</v>
      </c>
      <c r="N19" s="339" t="s">
        <v>1152</v>
      </c>
      <c r="O19" s="339" t="s">
        <v>1152</v>
      </c>
      <c r="P19" s="339">
        <v>62</v>
      </c>
      <c r="Q19" s="339" t="s">
        <v>1152</v>
      </c>
    </row>
    <row r="20" spans="2:17" ht="20.25" customHeight="1">
      <c r="B20" s="257" t="s">
        <v>743</v>
      </c>
      <c r="C20" s="338">
        <v>1730</v>
      </c>
      <c r="D20" s="338">
        <v>1679</v>
      </c>
      <c r="E20" s="338" t="s">
        <v>1152</v>
      </c>
      <c r="F20" s="338" t="s">
        <v>1152</v>
      </c>
      <c r="G20" s="338" t="s">
        <v>1152</v>
      </c>
      <c r="H20" s="338" t="s">
        <v>1152</v>
      </c>
      <c r="I20" s="338">
        <v>0</v>
      </c>
      <c r="J20" s="338">
        <v>0</v>
      </c>
      <c r="K20" s="338" t="s">
        <v>1152</v>
      </c>
      <c r="L20" s="338" t="s">
        <v>1152</v>
      </c>
      <c r="M20" s="338" t="s">
        <v>1152</v>
      </c>
      <c r="N20" s="338" t="s">
        <v>1152</v>
      </c>
      <c r="O20" s="338" t="s">
        <v>1152</v>
      </c>
      <c r="P20" s="338">
        <v>1323</v>
      </c>
      <c r="Q20" s="338" t="s">
        <v>1152</v>
      </c>
    </row>
    <row r="21" spans="2:17" ht="20.25" customHeight="1">
      <c r="B21" s="259" t="s">
        <v>744</v>
      </c>
      <c r="C21" s="339">
        <v>2965</v>
      </c>
      <c r="D21" s="339">
        <v>2861</v>
      </c>
      <c r="E21" s="339">
        <v>104</v>
      </c>
      <c r="F21" s="339">
        <v>13</v>
      </c>
      <c r="G21" s="339" t="s">
        <v>1152</v>
      </c>
      <c r="H21" s="339">
        <v>13</v>
      </c>
      <c r="I21" s="339">
        <v>7</v>
      </c>
      <c r="J21" s="339">
        <v>2</v>
      </c>
      <c r="K21" s="339">
        <v>5</v>
      </c>
      <c r="L21" s="339">
        <v>4</v>
      </c>
      <c r="M21" s="339" t="s">
        <v>1152</v>
      </c>
      <c r="N21" s="339">
        <v>4</v>
      </c>
      <c r="O21" s="339" t="s">
        <v>1152</v>
      </c>
      <c r="P21" s="339">
        <v>187</v>
      </c>
      <c r="Q21" s="339" t="s">
        <v>1152</v>
      </c>
    </row>
    <row r="22" spans="2:17" ht="20.25" customHeight="1">
      <c r="B22" s="355" t="s">
        <v>749</v>
      </c>
      <c r="C22" s="351">
        <v>104099</v>
      </c>
      <c r="D22" s="351">
        <v>100682</v>
      </c>
      <c r="E22" s="351">
        <v>3418</v>
      </c>
      <c r="F22" s="351">
        <v>951</v>
      </c>
      <c r="G22" s="351">
        <v>186</v>
      </c>
      <c r="H22" s="351">
        <v>682</v>
      </c>
      <c r="I22" s="351">
        <v>76</v>
      </c>
      <c r="J22" s="351">
        <v>54</v>
      </c>
      <c r="K22" s="351">
        <v>21</v>
      </c>
      <c r="L22" s="351">
        <v>118</v>
      </c>
      <c r="M22" s="351">
        <v>8</v>
      </c>
      <c r="N22" s="351">
        <v>110</v>
      </c>
      <c r="O22" s="351" t="s">
        <v>1152</v>
      </c>
      <c r="P22" s="351">
        <v>36920</v>
      </c>
      <c r="Q22" s="351">
        <v>559</v>
      </c>
    </row>
    <row r="23" spans="2:17" ht="20.25" customHeight="1">
      <c r="B23" s="259" t="s">
        <v>748</v>
      </c>
      <c r="C23" s="339" t="s">
        <v>1152</v>
      </c>
      <c r="D23" s="339" t="s">
        <v>1152</v>
      </c>
      <c r="E23" s="339" t="s">
        <v>1152</v>
      </c>
      <c r="F23" s="339" t="s">
        <v>1152</v>
      </c>
      <c r="G23" s="339" t="s">
        <v>1152</v>
      </c>
      <c r="H23" s="339" t="s">
        <v>1152</v>
      </c>
      <c r="I23" s="339" t="s">
        <v>1152</v>
      </c>
      <c r="J23" s="339" t="s">
        <v>1152</v>
      </c>
      <c r="K23" s="339" t="s">
        <v>1152</v>
      </c>
      <c r="L23" s="339" t="s">
        <v>1152</v>
      </c>
      <c r="M23" s="339" t="s">
        <v>1152</v>
      </c>
      <c r="N23" s="339" t="s">
        <v>1152</v>
      </c>
      <c r="O23" s="339" t="s">
        <v>1152</v>
      </c>
      <c r="P23" s="339" t="s">
        <v>1152</v>
      </c>
      <c r="Q23" s="339" t="s">
        <v>1152</v>
      </c>
    </row>
    <row r="24" spans="2:17" ht="20.25" customHeight="1">
      <c r="B24" s="257" t="s">
        <v>741</v>
      </c>
      <c r="C24" s="338">
        <v>5010</v>
      </c>
      <c r="D24" s="338">
        <v>4983</v>
      </c>
      <c r="E24" s="338">
        <v>26</v>
      </c>
      <c r="F24" s="338">
        <v>0</v>
      </c>
      <c r="G24" s="338">
        <v>0</v>
      </c>
      <c r="H24" s="338">
        <v>0</v>
      </c>
      <c r="I24" s="338">
        <v>0</v>
      </c>
      <c r="J24" s="338">
        <v>0</v>
      </c>
      <c r="K24" s="338" t="s">
        <v>1152</v>
      </c>
      <c r="L24" s="338">
        <v>0</v>
      </c>
      <c r="M24" s="338" t="s">
        <v>1152</v>
      </c>
      <c r="N24" s="338">
        <v>0</v>
      </c>
      <c r="O24" s="338" t="s">
        <v>1152</v>
      </c>
      <c r="P24" s="338">
        <v>70</v>
      </c>
      <c r="Q24" s="338">
        <v>0</v>
      </c>
    </row>
    <row r="25" spans="2:17" ht="20.25" customHeight="1">
      <c r="B25" s="259" t="s">
        <v>742</v>
      </c>
      <c r="C25" s="339">
        <v>989</v>
      </c>
      <c r="D25" s="339">
        <v>988</v>
      </c>
      <c r="E25" s="339">
        <v>1</v>
      </c>
      <c r="F25" s="339">
        <v>1</v>
      </c>
      <c r="G25" s="339" t="s">
        <v>1152</v>
      </c>
      <c r="H25" s="339">
        <v>0</v>
      </c>
      <c r="I25" s="339">
        <v>1</v>
      </c>
      <c r="J25" s="339">
        <v>1</v>
      </c>
      <c r="K25" s="339" t="s">
        <v>1152</v>
      </c>
      <c r="L25" s="339" t="s">
        <v>1152</v>
      </c>
      <c r="M25" s="339" t="s">
        <v>1152</v>
      </c>
      <c r="N25" s="339" t="s">
        <v>1152</v>
      </c>
      <c r="O25" s="339" t="s">
        <v>1152</v>
      </c>
      <c r="P25" s="339">
        <v>30</v>
      </c>
      <c r="Q25" s="339" t="s">
        <v>1152</v>
      </c>
    </row>
    <row r="26" spans="2:17" ht="20.25" customHeight="1">
      <c r="B26" s="257" t="s">
        <v>750</v>
      </c>
      <c r="C26" s="338">
        <v>1825</v>
      </c>
      <c r="D26" s="338">
        <v>1728</v>
      </c>
      <c r="E26" s="338">
        <v>97</v>
      </c>
      <c r="F26" s="338">
        <v>3</v>
      </c>
      <c r="G26" s="338">
        <v>0</v>
      </c>
      <c r="H26" s="338">
        <v>3</v>
      </c>
      <c r="I26" s="338">
        <v>0</v>
      </c>
      <c r="J26" s="338">
        <v>0</v>
      </c>
      <c r="K26" s="338">
        <v>0</v>
      </c>
      <c r="L26" s="338">
        <v>0</v>
      </c>
      <c r="M26" s="338">
        <v>0</v>
      </c>
      <c r="N26" s="338">
        <v>0</v>
      </c>
      <c r="O26" s="338" t="s">
        <v>1152</v>
      </c>
      <c r="P26" s="338">
        <v>761</v>
      </c>
      <c r="Q26" s="338">
        <v>2</v>
      </c>
    </row>
    <row r="27" spans="2:17" ht="20.25" customHeight="1">
      <c r="B27" s="259" t="s">
        <v>744</v>
      </c>
      <c r="C27" s="339">
        <v>54371</v>
      </c>
      <c r="D27" s="339">
        <v>52755</v>
      </c>
      <c r="E27" s="339">
        <v>1616</v>
      </c>
      <c r="F27" s="339">
        <v>734</v>
      </c>
      <c r="G27" s="339">
        <v>179</v>
      </c>
      <c r="H27" s="339">
        <v>473</v>
      </c>
      <c r="I27" s="339">
        <v>46</v>
      </c>
      <c r="J27" s="339">
        <v>28</v>
      </c>
      <c r="K27" s="339">
        <v>17</v>
      </c>
      <c r="L27" s="339">
        <v>88</v>
      </c>
      <c r="M27" s="339">
        <v>8</v>
      </c>
      <c r="N27" s="339">
        <v>80</v>
      </c>
      <c r="O27" s="339" t="s">
        <v>1152</v>
      </c>
      <c r="P27" s="339">
        <v>10942</v>
      </c>
      <c r="Q27" s="339">
        <v>412</v>
      </c>
    </row>
    <row r="28" spans="2:17" ht="20.25" customHeight="1">
      <c r="B28" s="257" t="s">
        <v>746</v>
      </c>
      <c r="C28" s="338">
        <v>41905</v>
      </c>
      <c r="D28" s="338">
        <v>40226</v>
      </c>
      <c r="E28" s="338">
        <v>1678</v>
      </c>
      <c r="F28" s="338">
        <v>212</v>
      </c>
      <c r="G28" s="338">
        <v>6</v>
      </c>
      <c r="H28" s="338">
        <v>206</v>
      </c>
      <c r="I28" s="338">
        <v>28</v>
      </c>
      <c r="J28" s="338">
        <v>25</v>
      </c>
      <c r="K28" s="338">
        <v>4</v>
      </c>
      <c r="L28" s="338">
        <v>30</v>
      </c>
      <c r="M28" s="338">
        <v>0</v>
      </c>
      <c r="N28" s="338">
        <v>30</v>
      </c>
      <c r="O28" s="338" t="s">
        <v>1152</v>
      </c>
      <c r="P28" s="338">
        <v>25117</v>
      </c>
      <c r="Q28" s="338">
        <v>144</v>
      </c>
    </row>
    <row r="29" spans="2:17" ht="20.25" customHeight="1" thickBot="1">
      <c r="B29" s="340" t="s">
        <v>751</v>
      </c>
      <c r="C29" s="341">
        <v>386713</v>
      </c>
      <c r="D29" s="341">
        <v>363320</v>
      </c>
      <c r="E29" s="341">
        <v>22974</v>
      </c>
      <c r="F29" s="341">
        <v>10123</v>
      </c>
      <c r="G29" s="341">
        <v>784</v>
      </c>
      <c r="H29" s="341">
        <v>8977</v>
      </c>
      <c r="I29" s="341">
        <v>1939</v>
      </c>
      <c r="J29" s="341">
        <v>900</v>
      </c>
      <c r="K29" s="341">
        <v>1061</v>
      </c>
      <c r="L29" s="341">
        <v>3855</v>
      </c>
      <c r="M29" s="341">
        <v>40</v>
      </c>
      <c r="N29" s="341">
        <v>3805</v>
      </c>
      <c r="O29" s="341" t="s">
        <v>1152</v>
      </c>
      <c r="P29" s="341">
        <v>204439</v>
      </c>
      <c r="Q29" s="341">
        <v>5471</v>
      </c>
    </row>
    <row r="30" spans="2:17" ht="17.25" customHeight="1">
      <c r="B30" s="356"/>
      <c r="C30" s="356"/>
      <c r="D30" s="374"/>
      <c r="E30" s="374"/>
      <c r="F30" s="356"/>
      <c r="G30" s="374"/>
      <c r="H30" s="374"/>
      <c r="I30" s="374"/>
      <c r="J30" s="374"/>
      <c r="K30" s="375"/>
      <c r="L30" s="375"/>
      <c r="M30" s="375"/>
      <c r="N30" s="375"/>
      <c r="O30" s="65"/>
      <c r="P30" s="65"/>
      <c r="Q30" s="65"/>
    </row>
    <row r="31" spans="2:17" ht="17.25" customHeight="1"/>
    <row r="32" spans="2:17" ht="17.25" customHeight="1"/>
    <row r="33" ht="12.75" customHeight="1"/>
    <row r="34" ht="18" customHeight="1"/>
    <row r="35" ht="17.25" customHeight="1"/>
    <row r="36" ht="38.25" customHeight="1"/>
    <row r="37" ht="45" customHeight="1"/>
    <row r="38" ht="39.7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18" customHeight="1"/>
    <row r="62" ht="18" customHeight="1"/>
    <row r="63" ht="17.25" customHeight="1"/>
    <row r="64" ht="12.75" customHeight="1"/>
    <row r="65" ht="18" customHeight="1"/>
    <row r="66" ht="17.25" customHeight="1"/>
    <row r="67" ht="38.25" customHeight="1"/>
    <row r="68" ht="45" customHeight="1"/>
    <row r="69" ht="39.7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18" customHeight="1"/>
  </sheetData>
  <mergeCells count="11">
    <mergeCell ref="B1:Q1"/>
    <mergeCell ref="C5:H5"/>
    <mergeCell ref="I5:N5"/>
    <mergeCell ref="O5:O7"/>
    <mergeCell ref="P5:Q5"/>
    <mergeCell ref="C6:E6"/>
    <mergeCell ref="F6:H6"/>
    <mergeCell ref="I6:K6"/>
    <mergeCell ref="L6:N6"/>
    <mergeCell ref="P6:P7"/>
    <mergeCell ref="Q6:Q7"/>
  </mergeCells>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B1:D48"/>
  <sheetViews>
    <sheetView showGridLines="0" showRowColHeaders="0" topLeftCell="A2" zoomScaleNormal="100" workbookViewId="0"/>
  </sheetViews>
  <sheetFormatPr baseColWidth="10" defaultColWidth="9.109375" defaultRowHeight="13.2"/>
  <cols>
    <col min="2" max="2" width="37"/>
    <col min="3" max="3" width="18.109375"/>
    <col min="4" max="4" width="17.109375"/>
  </cols>
  <sheetData>
    <row r="1" spans="2:4" ht="12.75" hidden="1" customHeight="1">
      <c r="B1" s="1346" t="s">
        <v>752</v>
      </c>
      <c r="C1" s="1346" t="s">
        <v>0</v>
      </c>
      <c r="D1" s="1346" t="s">
        <v>0</v>
      </c>
    </row>
    <row r="2" spans="2:4" ht="12.75" customHeight="1">
      <c r="B2" s="52"/>
      <c r="C2" s="52"/>
      <c r="D2" s="357"/>
    </row>
    <row r="3" spans="2:4" ht="35.25" customHeight="1" thickBot="1">
      <c r="B3" s="1310" t="s">
        <v>1862</v>
      </c>
      <c r="C3" s="1310" t="s">
        <v>0</v>
      </c>
      <c r="D3" s="1310" t="s">
        <v>0</v>
      </c>
    </row>
    <row r="4" spans="2:4" ht="17.25" customHeight="1">
      <c r="B4" s="206" t="s">
        <v>753</v>
      </c>
      <c r="C4" s="330"/>
      <c r="D4" s="359"/>
    </row>
    <row r="5" spans="2:4" ht="25.5" customHeight="1">
      <c r="B5" s="378"/>
      <c r="C5" s="1392" t="s">
        <v>754</v>
      </c>
      <c r="D5" s="1392" t="s">
        <v>0</v>
      </c>
    </row>
    <row r="6" spans="2:4" ht="33.75" customHeight="1">
      <c r="B6" s="379"/>
      <c r="C6" s="381" t="s">
        <v>755</v>
      </c>
      <c r="D6" s="381" t="s">
        <v>756</v>
      </c>
    </row>
    <row r="7" spans="2:4" ht="19.5" customHeight="1">
      <c r="B7" s="355" t="s">
        <v>757</v>
      </c>
      <c r="C7" s="599">
        <v>0</v>
      </c>
      <c r="D7" s="599">
        <v>0</v>
      </c>
    </row>
    <row r="8" spans="2:4" ht="19.5" customHeight="1">
      <c r="B8" s="353" t="s">
        <v>758</v>
      </c>
      <c r="C8" s="600">
        <v>3360.134292222021</v>
      </c>
      <c r="D8" s="600">
        <v>-584.58850063999694</v>
      </c>
    </row>
    <row r="9" spans="2:4" ht="19.5" customHeight="1">
      <c r="B9" s="257" t="s">
        <v>759</v>
      </c>
      <c r="C9" s="601">
        <v>2935.0409463567266</v>
      </c>
      <c r="D9" s="601">
        <v>-479.24949730846987</v>
      </c>
    </row>
    <row r="10" spans="2:4" ht="19.5" customHeight="1">
      <c r="B10" s="259" t="s">
        <v>760</v>
      </c>
      <c r="C10" s="602">
        <v>425.09334586529422</v>
      </c>
      <c r="D10" s="602">
        <v>-105.339003331527</v>
      </c>
    </row>
    <row r="11" spans="2:4" ht="19.5" customHeight="1">
      <c r="B11" s="257" t="s">
        <v>761</v>
      </c>
      <c r="C11" s="601">
        <v>0</v>
      </c>
      <c r="D11" s="601">
        <v>0</v>
      </c>
    </row>
    <row r="12" spans="2:4" ht="19.5" customHeight="1">
      <c r="B12" s="259" t="s">
        <v>762</v>
      </c>
      <c r="C12" s="602">
        <v>0</v>
      </c>
      <c r="D12" s="602">
        <v>0</v>
      </c>
    </row>
    <row r="13" spans="2:4" ht="19.5" customHeight="1">
      <c r="B13" s="257" t="s">
        <v>763</v>
      </c>
      <c r="C13" s="601">
        <v>0</v>
      </c>
      <c r="D13" s="601">
        <v>0</v>
      </c>
    </row>
    <row r="14" spans="2:4" ht="19.5" customHeight="1" thickBot="1">
      <c r="B14" s="340" t="s">
        <v>764</v>
      </c>
      <c r="C14" s="603">
        <v>3360.134292222021</v>
      </c>
      <c r="D14" s="603">
        <v>-584.58850063999694</v>
      </c>
    </row>
    <row r="15" spans="2:4" ht="12.75" customHeight="1">
      <c r="B15" s="356"/>
      <c r="C15" s="356"/>
      <c r="D15" s="374"/>
    </row>
    <row r="16" spans="2:4" ht="12.75" customHeight="1"/>
    <row r="17" ht="12.75" customHeight="1"/>
    <row r="18" ht="12.75" customHeight="1"/>
    <row r="19" ht="35.25" customHeight="1"/>
    <row r="20" ht="17.25" customHeight="1"/>
    <row r="21" ht="25.5" customHeight="1"/>
    <row r="22" ht="33.75" customHeight="1"/>
    <row r="23" ht="19.5" customHeight="1"/>
    <row r="24" ht="19.5" customHeight="1"/>
    <row r="25" ht="19.5" customHeight="1"/>
    <row r="26" ht="19.5" customHeight="1"/>
    <row r="27" ht="19.5" customHeight="1"/>
    <row r="28" ht="19.5" customHeight="1"/>
    <row r="29" ht="19.5" customHeight="1"/>
    <row r="30" ht="19.5" customHeight="1"/>
    <row r="31" ht="12.75" customHeight="1"/>
    <row r="32" ht="12.75" customHeight="1"/>
    <row r="33" ht="12.75" customHeight="1"/>
    <row r="34" ht="12.75" customHeight="1"/>
    <row r="35" ht="35.25" customHeight="1"/>
    <row r="36" ht="17.25" customHeight="1"/>
    <row r="37" ht="25.5" customHeight="1"/>
    <row r="38" ht="25.5" customHeight="1"/>
    <row r="39" ht="19.5" customHeight="1"/>
    <row r="40" ht="19.5" customHeight="1"/>
    <row r="41" ht="19.5" customHeight="1"/>
    <row r="42" ht="19.5" customHeight="1"/>
    <row r="43" ht="19.5" customHeight="1"/>
    <row r="44" ht="19.5" customHeight="1"/>
    <row r="45" ht="19.5" customHeight="1"/>
    <row r="46" ht="19.5" customHeight="1"/>
    <row r="47" ht="12.75" customHeight="1"/>
    <row r="48" ht="12.75" customHeight="1"/>
  </sheetData>
  <mergeCells count="3">
    <mergeCell ref="B1:D1"/>
    <mergeCell ref="B3:D3"/>
    <mergeCell ref="C5:D5"/>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E91"/>
  <sheetViews>
    <sheetView showGridLines="0" showRowColHeaders="0" topLeftCell="A13" zoomScaleNormal="100" workbookViewId="0"/>
  </sheetViews>
  <sheetFormatPr baseColWidth="10" defaultColWidth="9.109375" defaultRowHeight="13.2"/>
  <cols>
    <col min="3" max="3" width="16.109375"/>
    <col min="4" max="5" width="15.109375"/>
  </cols>
  <sheetData>
    <row r="1" spans="2:5" ht="17.399999999999999" customHeight="1">
      <c r="B1" s="8"/>
      <c r="C1" s="8"/>
      <c r="D1" s="8"/>
      <c r="E1" s="8"/>
    </row>
    <row r="2" spans="2:5" ht="18" customHeight="1" thickBot="1">
      <c r="B2" s="8"/>
      <c r="C2" s="1303" t="s">
        <v>1526</v>
      </c>
      <c r="D2" s="1303" t="s">
        <v>0</v>
      </c>
      <c r="E2" s="9"/>
    </row>
    <row r="3" spans="2:5" ht="17.25" customHeight="1">
      <c r="B3" s="8"/>
      <c r="C3" s="1304" t="s">
        <v>2</v>
      </c>
      <c r="D3" s="1304" t="s">
        <v>0</v>
      </c>
      <c r="E3" s="10"/>
    </row>
    <row r="4" spans="2:5" ht="25.5" customHeight="1">
      <c r="B4" s="8"/>
      <c r="C4" s="11"/>
      <c r="D4" s="12" t="s">
        <v>3</v>
      </c>
      <c r="E4" s="12" t="s">
        <v>4</v>
      </c>
    </row>
    <row r="5" spans="2:5" ht="25.35" customHeight="1">
      <c r="B5" s="8"/>
      <c r="C5" s="13" t="s">
        <v>5</v>
      </c>
      <c r="D5" s="14">
        <v>17787</v>
      </c>
      <c r="E5" s="14">
        <v>19653.652999999998</v>
      </c>
    </row>
    <row r="6" spans="2:5" ht="25.35" customHeight="1">
      <c r="B6" s="8"/>
      <c r="C6" s="15" t="s">
        <v>6</v>
      </c>
      <c r="D6" s="16">
        <v>2236</v>
      </c>
      <c r="E6" s="16">
        <v>2983.7809999999999</v>
      </c>
    </row>
    <row r="7" spans="2:5" ht="25.35" customHeight="1">
      <c r="B7" s="8"/>
      <c r="C7" s="13" t="s">
        <v>7</v>
      </c>
      <c r="D7" s="14">
        <v>20023</v>
      </c>
      <c r="E7" s="14">
        <v>22637.434000000001</v>
      </c>
    </row>
    <row r="8" spans="2:5" ht="25.35" customHeight="1">
      <c r="B8" s="8"/>
      <c r="C8" s="15" t="s">
        <v>8</v>
      </c>
      <c r="D8" s="16">
        <v>3224</v>
      </c>
      <c r="E8" s="16">
        <v>3407.2020000000002</v>
      </c>
    </row>
    <row r="9" spans="2:5" ht="25.35" customHeight="1">
      <c r="B9" s="8"/>
      <c r="C9" s="13" t="s">
        <v>9</v>
      </c>
      <c r="D9" s="14">
        <v>23247</v>
      </c>
      <c r="E9" s="14">
        <v>26044.635999999999</v>
      </c>
    </row>
    <row r="10" spans="2:5" ht="25.35" customHeight="1">
      <c r="B10" s="8"/>
      <c r="C10" s="15" t="s">
        <v>10</v>
      </c>
      <c r="D10" s="16">
        <v>147880</v>
      </c>
      <c r="E10" s="16">
        <v>144072.82699999999</v>
      </c>
    </row>
    <row r="11" spans="2:5" ht="25.35" customHeight="1">
      <c r="B11" s="8"/>
      <c r="C11" s="17" t="s">
        <v>11</v>
      </c>
      <c r="D11" s="14">
        <v>113947</v>
      </c>
      <c r="E11" s="14">
        <v>111826.02899999999</v>
      </c>
    </row>
    <row r="12" spans="2:5" ht="25.35" customHeight="1">
      <c r="B12" s="8"/>
      <c r="C12" s="18" t="s">
        <v>12</v>
      </c>
      <c r="D12" s="16">
        <v>18310</v>
      </c>
      <c r="E12" s="16">
        <v>16729.341</v>
      </c>
    </row>
    <row r="13" spans="2:5" ht="25.35" customHeight="1">
      <c r="B13" s="8"/>
      <c r="C13" s="17" t="s">
        <v>13</v>
      </c>
      <c r="D13" s="14">
        <v>2224</v>
      </c>
      <c r="E13" s="14">
        <v>2267.4290000000001</v>
      </c>
    </row>
    <row r="14" spans="2:5" ht="25.35" customHeight="1">
      <c r="B14" s="8"/>
      <c r="C14" s="18" t="s">
        <v>14</v>
      </c>
      <c r="D14" s="16">
        <v>13400</v>
      </c>
      <c r="E14" s="16">
        <v>13250.028</v>
      </c>
    </row>
    <row r="15" spans="2:5" ht="25.35" customHeight="1" thickBot="1">
      <c r="B15" s="8"/>
      <c r="C15" s="19" t="s">
        <v>15</v>
      </c>
      <c r="D15" s="20">
        <v>0.12</v>
      </c>
      <c r="E15" s="20">
        <v>0.13600000000000001</v>
      </c>
    </row>
    <row r="16" spans="2:5" ht="25.35" customHeight="1" thickBot="1">
      <c r="B16" s="8"/>
      <c r="C16" s="21" t="s">
        <v>16</v>
      </c>
      <c r="D16" s="22">
        <v>0.13500000000000001</v>
      </c>
      <c r="E16" s="22">
        <v>0.157</v>
      </c>
    </row>
    <row r="17" spans="2:5" ht="25.35" customHeight="1" thickBot="1">
      <c r="B17" s="8"/>
      <c r="C17" s="21" t="s">
        <v>17</v>
      </c>
      <c r="D17" s="22">
        <v>0.157</v>
      </c>
      <c r="E17" s="22">
        <v>0.18099999999999999</v>
      </c>
    </row>
    <row r="18" spans="2:5" ht="25.35" customHeight="1" thickBot="1">
      <c r="B18" s="8"/>
      <c r="C18" s="21" t="s">
        <v>18</v>
      </c>
      <c r="D18" s="22">
        <v>0.19600000000000001</v>
      </c>
      <c r="E18" s="22">
        <v>0.22700000000000001</v>
      </c>
    </row>
    <row r="19" spans="2:5" ht="25.35" customHeight="1" thickBot="1">
      <c r="B19" s="8"/>
      <c r="C19" s="632" t="s">
        <v>1240</v>
      </c>
      <c r="D19" s="22">
        <v>0.218</v>
      </c>
      <c r="E19" s="22">
        <v>0.26300000000000001</v>
      </c>
    </row>
    <row r="20" spans="2:5" ht="25.35" customHeight="1" thickBot="1">
      <c r="B20" s="8"/>
      <c r="C20" s="21" t="s">
        <v>19</v>
      </c>
      <c r="D20" s="23"/>
      <c r="E20" s="22">
        <v>9.4E-2</v>
      </c>
    </row>
    <row r="21" spans="2:5" ht="25.35" customHeight="1">
      <c r="B21" s="8"/>
      <c r="C21" s="24" t="s">
        <v>20</v>
      </c>
      <c r="D21" s="25">
        <v>4805</v>
      </c>
      <c r="E21" s="25">
        <v>7984.0420000000004</v>
      </c>
    </row>
    <row r="22" spans="2:5" ht="25.35" customHeight="1" thickBot="1">
      <c r="B22" s="8"/>
      <c r="C22" s="19" t="s">
        <v>21</v>
      </c>
      <c r="D22" s="26">
        <v>341681</v>
      </c>
      <c r="E22" s="26">
        <v>403658.61200000002</v>
      </c>
    </row>
    <row r="23" spans="2:5" ht="18.75" customHeight="1" thickBot="1">
      <c r="B23" s="8"/>
      <c r="C23" s="21" t="s">
        <v>22</v>
      </c>
      <c r="D23" s="22">
        <v>5.8999999999999997E-2</v>
      </c>
      <c r="E23" s="22">
        <v>5.6000000000000001E-2</v>
      </c>
    </row>
    <row r="24" spans="2:5" ht="18.899999999999999" customHeight="1">
      <c r="B24" s="8"/>
      <c r="C24" s="27" t="s">
        <v>23</v>
      </c>
      <c r="D24" s="28">
        <v>0.13800000000000001</v>
      </c>
      <c r="E24" s="28">
        <v>0.151</v>
      </c>
    </row>
    <row r="25" spans="2:5" ht="18.899999999999999" customHeight="1">
      <c r="B25" s="29"/>
      <c r="C25" s="30" t="s">
        <v>24</v>
      </c>
      <c r="D25" s="14">
        <v>9139</v>
      </c>
      <c r="E25" s="14">
        <v>10777.800999999999</v>
      </c>
    </row>
    <row r="26" spans="2:5" ht="12.6" customHeight="1">
      <c r="B26" s="29"/>
      <c r="C26" s="31"/>
      <c r="D26" s="31"/>
      <c r="E26" s="31"/>
    </row>
    <row r="27" spans="2:5" ht="33" customHeight="1">
      <c r="B27" s="29"/>
      <c r="C27" s="1302" t="s">
        <v>1527</v>
      </c>
      <c r="D27" s="1302" t="s">
        <v>0</v>
      </c>
      <c r="E27" s="1302" t="s">
        <v>0</v>
      </c>
    </row>
    <row r="28" spans="2:5" ht="35.25" customHeight="1">
      <c r="B28" s="8"/>
      <c r="C28" s="1302" t="s">
        <v>25</v>
      </c>
      <c r="D28" s="1302" t="s">
        <v>0</v>
      </c>
      <c r="E28" s="1302" t="s">
        <v>0</v>
      </c>
    </row>
    <row r="29" spans="2:5" ht="15" customHeight="1">
      <c r="B29" s="8"/>
      <c r="C29" s="1302" t="s">
        <v>1528</v>
      </c>
      <c r="D29" s="1302" t="s">
        <v>0</v>
      </c>
      <c r="E29" s="1302" t="s">
        <v>0</v>
      </c>
    </row>
    <row r="30" spans="2:5" ht="17.399999999999999" customHeight="1"/>
    <row r="31" spans="2:5" ht="17.399999999999999" customHeight="1"/>
    <row r="32" spans="2:5" ht="12.9" customHeight="1"/>
    <row r="33" ht="17.25" customHeight="1"/>
    <row r="34" ht="25.5" customHeight="1"/>
    <row r="35" ht="25.35" customHeight="1"/>
    <row r="36" ht="25.35" customHeight="1"/>
    <row r="37" ht="25.35" customHeight="1"/>
    <row r="38" ht="25.35" customHeight="1"/>
    <row r="39" ht="25.35" customHeight="1"/>
    <row r="40" ht="25.35" customHeight="1"/>
    <row r="41" ht="25.35" customHeight="1"/>
    <row r="42" ht="25.35" customHeight="1"/>
    <row r="43" ht="25.35" customHeight="1"/>
    <row r="44" ht="25.35" customHeight="1"/>
    <row r="45" ht="25.35" customHeight="1"/>
    <row r="46" ht="25.35" customHeight="1"/>
    <row r="47" ht="25.35" customHeight="1"/>
    <row r="48" ht="25.35" customHeight="1"/>
    <row r="49" ht="25.35" customHeight="1"/>
    <row r="50" ht="25.35" customHeight="1"/>
    <row r="51" ht="25.35" customHeight="1"/>
    <row r="52" ht="25.35" customHeight="1"/>
    <row r="53" ht="25.35" customHeight="1"/>
    <row r="54" ht="18.75" customHeight="1"/>
    <row r="55" ht="18.75" customHeight="1"/>
    <row r="56" ht="17.399999999999999" customHeight="1"/>
    <row r="57" ht="12.75" customHeight="1"/>
    <row r="58" ht="31.5" customHeight="1"/>
    <row r="59" ht="31.5" customHeight="1"/>
    <row r="60" ht="12.75" customHeight="1"/>
    <row r="61" ht="17.399999999999999" customHeight="1"/>
    <row r="62" ht="17.399999999999999" customHeight="1"/>
    <row r="63" ht="12.9" customHeight="1"/>
    <row r="64" ht="17.25" customHeight="1"/>
    <row r="65" ht="25.5" customHeight="1"/>
    <row r="66" ht="25.35" customHeight="1"/>
    <row r="67" ht="25.35" customHeight="1"/>
    <row r="68" ht="25.35" customHeight="1"/>
    <row r="69" ht="25.35" customHeight="1"/>
    <row r="70" ht="25.35" customHeight="1"/>
    <row r="71" ht="25.35" customHeight="1"/>
    <row r="72" ht="25.35" customHeight="1"/>
    <row r="73" ht="25.35" customHeight="1"/>
    <row r="74" ht="25.35" customHeight="1"/>
    <row r="75" ht="25.35" customHeight="1"/>
    <row r="76" ht="25.35" customHeight="1"/>
    <row r="77" ht="25.35" customHeight="1"/>
    <row r="78" ht="25.35" customHeight="1"/>
    <row r="79" ht="25.35" customHeight="1"/>
    <row r="80" ht="25.35" customHeight="1"/>
    <row r="81" ht="25.35" customHeight="1"/>
    <row r="82" ht="25.35" customHeight="1"/>
    <row r="83" ht="25.35" customHeight="1"/>
    <row r="84" ht="25.35" customHeight="1"/>
    <row r="85" ht="18.75" customHeight="1"/>
    <row r="86" ht="18.75" customHeight="1"/>
    <row r="87" ht="17.399999999999999" customHeight="1"/>
    <row r="88" ht="12" customHeight="1"/>
    <row r="89" ht="21" customHeight="1"/>
    <row r="90" ht="36.9" customHeight="1"/>
    <row r="91" ht="12.75" customHeight="1"/>
  </sheetData>
  <mergeCells count="5">
    <mergeCell ref="C29:E29"/>
    <mergeCell ref="C2:D2"/>
    <mergeCell ref="C3:D3"/>
    <mergeCell ref="C27:E27"/>
    <mergeCell ref="C28:E28"/>
  </mergeCells>
  <printOptions horizontalCentered="1"/>
  <pageMargins left="0.70866141732283472" right="0.70866141732283472" top="0.74803149606299213" bottom="0.74803149606299213" header="0.31496062992125984" footer="0.31496062992125984"/>
  <pageSetup paperSize="9" scale="74"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B1:D51"/>
  <sheetViews>
    <sheetView showGridLines="0" showRowColHeaders="0" topLeftCell="A2" zoomScaleNormal="100" workbookViewId="0"/>
  </sheetViews>
  <sheetFormatPr baseColWidth="10" defaultColWidth="9.109375" defaultRowHeight="13.2"/>
  <cols>
    <col min="2" max="2" width="50.44140625"/>
    <col min="3" max="3" width="22.44140625"/>
    <col min="4" max="4" width="23.33203125"/>
  </cols>
  <sheetData>
    <row r="1" spans="2:4" ht="12.75" hidden="1" customHeight="1">
      <c r="B1" s="1346" t="s">
        <v>662</v>
      </c>
      <c r="C1" s="1346" t="s">
        <v>0</v>
      </c>
      <c r="D1" s="1346" t="s">
        <v>0</v>
      </c>
    </row>
    <row r="2" spans="2:4" ht="12.75" customHeight="1">
      <c r="B2" s="331"/>
      <c r="C2" s="332"/>
      <c r="D2" s="332"/>
    </row>
    <row r="3" spans="2:4" ht="17.25" customHeight="1" thickBot="1">
      <c r="B3" s="1310" t="s">
        <v>1863</v>
      </c>
      <c r="C3" s="1310" t="s">
        <v>0</v>
      </c>
      <c r="D3" s="1310" t="s">
        <v>0</v>
      </c>
    </row>
    <row r="4" spans="2:4" ht="17.25" customHeight="1">
      <c r="B4" s="206" t="s">
        <v>663</v>
      </c>
      <c r="C4" s="334"/>
      <c r="D4" s="334"/>
    </row>
    <row r="5" spans="2:4" ht="37.5" customHeight="1">
      <c r="B5" s="335"/>
      <c r="C5" s="336" t="s">
        <v>664</v>
      </c>
      <c r="D5" s="336" t="s">
        <v>665</v>
      </c>
    </row>
    <row r="6" spans="2:4" ht="17.25" customHeight="1">
      <c r="B6" s="257" t="s">
        <v>666</v>
      </c>
      <c r="C6" s="713">
        <v>4925.9610000000002</v>
      </c>
      <c r="D6" s="713">
        <v>0</v>
      </c>
    </row>
    <row r="7" spans="2:4" ht="17.25" customHeight="1">
      <c r="B7" s="995" t="s">
        <v>1904</v>
      </c>
      <c r="C7" s="762">
        <v>706.18499999999995</v>
      </c>
      <c r="D7" s="762">
        <v>0</v>
      </c>
    </row>
    <row r="8" spans="2:4" ht="17.25" customHeight="1">
      <c r="B8" s="257" t="s">
        <v>667</v>
      </c>
      <c r="C8" s="713">
        <v>-1876.318</v>
      </c>
      <c r="D8" s="713">
        <v>0</v>
      </c>
    </row>
    <row r="9" spans="2:4" ht="17.25" customHeight="1">
      <c r="B9" s="259" t="s">
        <v>668</v>
      </c>
      <c r="C9" s="762">
        <v>2375.5830000000001</v>
      </c>
      <c r="D9" s="762">
        <v>0</v>
      </c>
    </row>
    <row r="10" spans="2:4" ht="17.25" customHeight="1">
      <c r="B10" s="257" t="s">
        <v>669</v>
      </c>
      <c r="C10" s="713">
        <v>30.835999999999999</v>
      </c>
      <c r="D10" s="713">
        <v>0</v>
      </c>
    </row>
    <row r="11" spans="2:4" ht="22.5" customHeight="1">
      <c r="B11" s="259" t="s">
        <v>670</v>
      </c>
      <c r="C11" s="762">
        <v>5.0890000000000004</v>
      </c>
      <c r="D11" s="762">
        <v>0</v>
      </c>
    </row>
    <row r="12" spans="2:4" ht="22.5" customHeight="1">
      <c r="B12" s="257" t="s">
        <v>671</v>
      </c>
      <c r="C12" s="713">
        <v>-397.52499999999998</v>
      </c>
      <c r="D12" s="713">
        <v>0</v>
      </c>
    </row>
    <row r="13" spans="2:4" ht="17.25" customHeight="1">
      <c r="B13" s="259" t="s">
        <v>672</v>
      </c>
      <c r="C13" s="762">
        <v>16.68</v>
      </c>
      <c r="D13" s="762">
        <v>0</v>
      </c>
    </row>
    <row r="14" spans="2:4" ht="17.25" customHeight="1" thickBot="1">
      <c r="B14" s="343" t="s">
        <v>673</v>
      </c>
      <c r="C14" s="966">
        <v>5786.49</v>
      </c>
      <c r="D14" s="705">
        <v>0</v>
      </c>
    </row>
    <row r="15" spans="2:4" ht="26.25" customHeight="1">
      <c r="B15" s="314" t="s">
        <v>674</v>
      </c>
      <c r="C15" s="762">
        <v>1108.1510000000001</v>
      </c>
      <c r="D15" s="762">
        <v>0</v>
      </c>
    </row>
    <row r="16" spans="2:4" ht="26.25" customHeight="1">
      <c r="B16" s="257" t="s">
        <v>675</v>
      </c>
      <c r="C16" s="713">
        <v>-268.85500000000002</v>
      </c>
      <c r="D16" s="713">
        <v>0</v>
      </c>
    </row>
    <row r="17" ht="17.25" customHeight="1"/>
    <row r="18" ht="12.75" customHeight="1"/>
    <row r="19" ht="12.75" customHeight="1"/>
    <row r="20" ht="17.25" customHeight="1"/>
    <row r="21" ht="17.25" customHeight="1"/>
    <row r="22" ht="37.5" customHeight="1"/>
    <row r="23" ht="17.25" customHeight="1"/>
    <row r="24" ht="17.25" customHeight="1"/>
    <row r="25" ht="17.25" customHeight="1"/>
    <row r="26" ht="17.25" customHeight="1"/>
    <row r="27" ht="17.25" customHeight="1"/>
    <row r="28" ht="22.5" customHeight="1"/>
    <row r="29" ht="22.5" customHeight="1"/>
    <row r="30" ht="17.25" customHeight="1"/>
    <row r="31" ht="17.25" customHeight="1"/>
    <row r="32" ht="26.25" customHeight="1"/>
    <row r="33" ht="26.25" customHeight="1"/>
    <row r="34" ht="12.75" customHeight="1"/>
    <row r="35" ht="12.75" customHeight="1"/>
    <row r="36" ht="12.75" customHeight="1"/>
    <row r="37" ht="17.25" customHeight="1"/>
    <row r="38" ht="17.25" customHeight="1"/>
    <row r="39" ht="37.5" customHeight="1"/>
    <row r="40" ht="17.25" customHeight="1"/>
    <row r="41" ht="17.25" customHeight="1"/>
    <row r="42" ht="17.25" customHeight="1"/>
    <row r="43" ht="17.25" customHeight="1"/>
    <row r="44" ht="17.25" customHeight="1"/>
    <row r="45" ht="22.5" customHeight="1"/>
    <row r="46" ht="22.5" customHeight="1"/>
    <row r="47" ht="17.25" customHeight="1"/>
    <row r="48" ht="17.25" customHeight="1"/>
    <row r="49" ht="26.25" customHeight="1"/>
    <row r="50" ht="26.25" customHeight="1"/>
    <row r="51" ht="12" customHeight="1"/>
  </sheetData>
  <mergeCells count="2">
    <mergeCell ref="B1:D1"/>
    <mergeCell ref="B3:D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B1:D156"/>
  <sheetViews>
    <sheetView showGridLines="0" showRowColHeaders="0" zoomScaleNormal="100" workbookViewId="0"/>
  </sheetViews>
  <sheetFormatPr baseColWidth="10" defaultColWidth="11.44140625" defaultRowHeight="12.75" customHeight="1"/>
  <cols>
    <col min="1" max="1" width="5.5546875" style="986" customWidth="1"/>
    <col min="2" max="2" width="40.5546875" style="986" customWidth="1"/>
    <col min="3" max="4" width="10.6640625" style="986" customWidth="1"/>
    <col min="5" max="5" width="4.5546875" style="986" bestFit="1" customWidth="1"/>
    <col min="6" max="6" width="11.44140625" style="986" customWidth="1"/>
    <col min="7" max="254" width="11.44140625" style="986"/>
    <col min="255" max="255" width="5.5546875" style="986" customWidth="1"/>
    <col min="256" max="256" width="2.6640625" style="986" customWidth="1"/>
    <col min="257" max="257" width="3.109375" style="986" customWidth="1"/>
    <col min="258" max="258" width="41.44140625" style="986" customWidth="1"/>
    <col min="259" max="260" width="10.6640625" style="986" customWidth="1"/>
    <col min="261" max="261" width="4.5546875" style="986" bestFit="1" customWidth="1"/>
    <col min="262" max="510" width="11.44140625" style="986"/>
    <col min="511" max="511" width="5.5546875" style="986" customWidth="1"/>
    <col min="512" max="512" width="2.6640625" style="986" customWidth="1"/>
    <col min="513" max="513" width="3.109375" style="986" customWidth="1"/>
    <col min="514" max="514" width="41.44140625" style="986" customWidth="1"/>
    <col min="515" max="516" width="10.6640625" style="986" customWidth="1"/>
    <col min="517" max="517" width="4.5546875" style="986" bestFit="1" customWidth="1"/>
    <col min="518" max="766" width="11.44140625" style="986"/>
    <col min="767" max="767" width="5.5546875" style="986" customWidth="1"/>
    <col min="768" max="768" width="2.6640625" style="986" customWidth="1"/>
    <col min="769" max="769" width="3.109375" style="986" customWidth="1"/>
    <col min="770" max="770" width="41.44140625" style="986" customWidth="1"/>
    <col min="771" max="772" width="10.6640625" style="986" customWidth="1"/>
    <col min="773" max="773" width="4.5546875" style="986" bestFit="1" customWidth="1"/>
    <col min="774" max="1022" width="11.44140625" style="986"/>
    <col min="1023" max="1023" width="5.5546875" style="986" customWidth="1"/>
    <col min="1024" max="1024" width="2.6640625" style="986" customWidth="1"/>
    <col min="1025" max="1025" width="3.109375" style="986" customWidth="1"/>
    <col min="1026" max="1026" width="41.44140625" style="986" customWidth="1"/>
    <col min="1027" max="1028" width="10.6640625" style="986" customWidth="1"/>
    <col min="1029" max="1029" width="4.5546875" style="986" bestFit="1" customWidth="1"/>
    <col min="1030" max="1278" width="11.44140625" style="986"/>
    <col min="1279" max="1279" width="5.5546875" style="986" customWidth="1"/>
    <col min="1280" max="1280" width="2.6640625" style="986" customWidth="1"/>
    <col min="1281" max="1281" width="3.109375" style="986" customWidth="1"/>
    <col min="1282" max="1282" width="41.44140625" style="986" customWidth="1"/>
    <col min="1283" max="1284" width="10.6640625" style="986" customWidth="1"/>
    <col min="1285" max="1285" width="4.5546875" style="986" bestFit="1" customWidth="1"/>
    <col min="1286" max="1534" width="11.44140625" style="986"/>
    <col min="1535" max="1535" width="5.5546875" style="986" customWidth="1"/>
    <col min="1536" max="1536" width="2.6640625" style="986" customWidth="1"/>
    <col min="1537" max="1537" width="3.109375" style="986" customWidth="1"/>
    <col min="1538" max="1538" width="41.44140625" style="986" customWidth="1"/>
    <col min="1539" max="1540" width="10.6640625" style="986" customWidth="1"/>
    <col min="1541" max="1541" width="4.5546875" style="986" bestFit="1" customWidth="1"/>
    <col min="1542" max="1790" width="11.44140625" style="986"/>
    <col min="1791" max="1791" width="5.5546875" style="986" customWidth="1"/>
    <col min="1792" max="1792" width="2.6640625" style="986" customWidth="1"/>
    <col min="1793" max="1793" width="3.109375" style="986" customWidth="1"/>
    <col min="1794" max="1794" width="41.44140625" style="986" customWidth="1"/>
    <col min="1795" max="1796" width="10.6640625" style="986" customWidth="1"/>
    <col min="1797" max="1797" width="4.5546875" style="986" bestFit="1" customWidth="1"/>
    <col min="1798" max="2046" width="11.44140625" style="986"/>
    <col min="2047" max="2047" width="5.5546875" style="986" customWidth="1"/>
    <col min="2048" max="2048" width="2.6640625" style="986" customWidth="1"/>
    <col min="2049" max="2049" width="3.109375" style="986" customWidth="1"/>
    <col min="2050" max="2050" width="41.44140625" style="986" customWidth="1"/>
    <col min="2051" max="2052" width="10.6640625" style="986" customWidth="1"/>
    <col min="2053" max="2053" width="4.5546875" style="986" bestFit="1" customWidth="1"/>
    <col min="2054" max="2302" width="11.44140625" style="986"/>
    <col min="2303" max="2303" width="5.5546875" style="986" customWidth="1"/>
    <col min="2304" max="2304" width="2.6640625" style="986" customWidth="1"/>
    <col min="2305" max="2305" width="3.109375" style="986" customWidth="1"/>
    <col min="2306" max="2306" width="41.44140625" style="986" customWidth="1"/>
    <col min="2307" max="2308" width="10.6640625" style="986" customWidth="1"/>
    <col min="2309" max="2309" width="4.5546875" style="986" bestFit="1" customWidth="1"/>
    <col min="2310" max="2558" width="11.44140625" style="986"/>
    <col min="2559" max="2559" width="5.5546875" style="986" customWidth="1"/>
    <col min="2560" max="2560" width="2.6640625" style="986" customWidth="1"/>
    <col min="2561" max="2561" width="3.109375" style="986" customWidth="1"/>
    <col min="2562" max="2562" width="41.44140625" style="986" customWidth="1"/>
    <col min="2563" max="2564" width="10.6640625" style="986" customWidth="1"/>
    <col min="2565" max="2565" width="4.5546875" style="986" bestFit="1" customWidth="1"/>
    <col min="2566" max="2814" width="11.44140625" style="986"/>
    <col min="2815" max="2815" width="5.5546875" style="986" customWidth="1"/>
    <col min="2816" max="2816" width="2.6640625" style="986" customWidth="1"/>
    <col min="2817" max="2817" width="3.109375" style="986" customWidth="1"/>
    <col min="2818" max="2818" width="41.44140625" style="986" customWidth="1"/>
    <col min="2819" max="2820" width="10.6640625" style="986" customWidth="1"/>
    <col min="2821" max="2821" width="4.5546875" style="986" bestFit="1" customWidth="1"/>
    <col min="2822" max="3070" width="11.44140625" style="986"/>
    <col min="3071" max="3071" width="5.5546875" style="986" customWidth="1"/>
    <col min="3072" max="3072" width="2.6640625" style="986" customWidth="1"/>
    <col min="3073" max="3073" width="3.109375" style="986" customWidth="1"/>
    <col min="3074" max="3074" width="41.44140625" style="986" customWidth="1"/>
    <col min="3075" max="3076" width="10.6640625" style="986" customWidth="1"/>
    <col min="3077" max="3077" width="4.5546875" style="986" bestFit="1" customWidth="1"/>
    <col min="3078" max="3326" width="11.44140625" style="986"/>
    <col min="3327" max="3327" width="5.5546875" style="986" customWidth="1"/>
    <col min="3328" max="3328" width="2.6640625" style="986" customWidth="1"/>
    <col min="3329" max="3329" width="3.109375" style="986" customWidth="1"/>
    <col min="3330" max="3330" width="41.44140625" style="986" customWidth="1"/>
    <col min="3331" max="3332" width="10.6640625" style="986" customWidth="1"/>
    <col min="3333" max="3333" width="4.5546875" style="986" bestFit="1" customWidth="1"/>
    <col min="3334" max="3582" width="11.44140625" style="986"/>
    <col min="3583" max="3583" width="5.5546875" style="986" customWidth="1"/>
    <col min="3584" max="3584" width="2.6640625" style="986" customWidth="1"/>
    <col min="3585" max="3585" width="3.109375" style="986" customWidth="1"/>
    <col min="3586" max="3586" width="41.44140625" style="986" customWidth="1"/>
    <col min="3587" max="3588" width="10.6640625" style="986" customWidth="1"/>
    <col min="3589" max="3589" width="4.5546875" style="986" bestFit="1" customWidth="1"/>
    <col min="3590" max="3838" width="11.44140625" style="986"/>
    <col min="3839" max="3839" width="5.5546875" style="986" customWidth="1"/>
    <col min="3840" max="3840" width="2.6640625" style="986" customWidth="1"/>
    <col min="3841" max="3841" width="3.109375" style="986" customWidth="1"/>
    <col min="3842" max="3842" width="41.44140625" style="986" customWidth="1"/>
    <col min="3843" max="3844" width="10.6640625" style="986" customWidth="1"/>
    <col min="3845" max="3845" width="4.5546875" style="986" bestFit="1" customWidth="1"/>
    <col min="3846" max="4094" width="11.44140625" style="986"/>
    <col min="4095" max="4095" width="5.5546875" style="986" customWidth="1"/>
    <col min="4096" max="4096" width="2.6640625" style="986" customWidth="1"/>
    <col min="4097" max="4097" width="3.109375" style="986" customWidth="1"/>
    <col min="4098" max="4098" width="41.44140625" style="986" customWidth="1"/>
    <col min="4099" max="4100" width="10.6640625" style="986" customWidth="1"/>
    <col min="4101" max="4101" width="4.5546875" style="986" bestFit="1" customWidth="1"/>
    <col min="4102" max="4350" width="11.44140625" style="986"/>
    <col min="4351" max="4351" width="5.5546875" style="986" customWidth="1"/>
    <col min="4352" max="4352" width="2.6640625" style="986" customWidth="1"/>
    <col min="4353" max="4353" width="3.109375" style="986" customWidth="1"/>
    <col min="4354" max="4354" width="41.44140625" style="986" customWidth="1"/>
    <col min="4355" max="4356" width="10.6640625" style="986" customWidth="1"/>
    <col min="4357" max="4357" width="4.5546875" style="986" bestFit="1" customWidth="1"/>
    <col min="4358" max="4606" width="11.44140625" style="986"/>
    <col min="4607" max="4607" width="5.5546875" style="986" customWidth="1"/>
    <col min="4608" max="4608" width="2.6640625" style="986" customWidth="1"/>
    <col min="4609" max="4609" width="3.109375" style="986" customWidth="1"/>
    <col min="4610" max="4610" width="41.44140625" style="986" customWidth="1"/>
    <col min="4611" max="4612" width="10.6640625" style="986" customWidth="1"/>
    <col min="4613" max="4613" width="4.5546875" style="986" bestFit="1" customWidth="1"/>
    <col min="4614" max="4862" width="11.44140625" style="986"/>
    <col min="4863" max="4863" width="5.5546875" style="986" customWidth="1"/>
    <col min="4864" max="4864" width="2.6640625" style="986" customWidth="1"/>
    <col min="4865" max="4865" width="3.109375" style="986" customWidth="1"/>
    <col min="4866" max="4866" width="41.44140625" style="986" customWidth="1"/>
    <col min="4867" max="4868" width="10.6640625" style="986" customWidth="1"/>
    <col min="4869" max="4869" width="4.5546875" style="986" bestFit="1" customWidth="1"/>
    <col min="4870" max="5118" width="11.44140625" style="986"/>
    <col min="5119" max="5119" width="5.5546875" style="986" customWidth="1"/>
    <col min="5120" max="5120" width="2.6640625" style="986" customWidth="1"/>
    <col min="5121" max="5121" width="3.109375" style="986" customWidth="1"/>
    <col min="5122" max="5122" width="41.44140625" style="986" customWidth="1"/>
    <col min="5123" max="5124" width="10.6640625" style="986" customWidth="1"/>
    <col min="5125" max="5125" width="4.5546875" style="986" bestFit="1" customWidth="1"/>
    <col min="5126" max="5374" width="11.44140625" style="986"/>
    <col min="5375" max="5375" width="5.5546875" style="986" customWidth="1"/>
    <col min="5376" max="5376" width="2.6640625" style="986" customWidth="1"/>
    <col min="5377" max="5377" width="3.109375" style="986" customWidth="1"/>
    <col min="5378" max="5378" width="41.44140625" style="986" customWidth="1"/>
    <col min="5379" max="5380" width="10.6640625" style="986" customWidth="1"/>
    <col min="5381" max="5381" width="4.5546875" style="986" bestFit="1" customWidth="1"/>
    <col min="5382" max="5630" width="11.44140625" style="986"/>
    <col min="5631" max="5631" width="5.5546875" style="986" customWidth="1"/>
    <col min="5632" max="5632" width="2.6640625" style="986" customWidth="1"/>
    <col min="5633" max="5633" width="3.109375" style="986" customWidth="1"/>
    <col min="5634" max="5634" width="41.44140625" style="986" customWidth="1"/>
    <col min="5635" max="5636" width="10.6640625" style="986" customWidth="1"/>
    <col min="5637" max="5637" width="4.5546875" style="986" bestFit="1" customWidth="1"/>
    <col min="5638" max="5886" width="11.44140625" style="986"/>
    <col min="5887" max="5887" width="5.5546875" style="986" customWidth="1"/>
    <col min="5888" max="5888" width="2.6640625" style="986" customWidth="1"/>
    <col min="5889" max="5889" width="3.109375" style="986" customWidth="1"/>
    <col min="5890" max="5890" width="41.44140625" style="986" customWidth="1"/>
    <col min="5891" max="5892" width="10.6640625" style="986" customWidth="1"/>
    <col min="5893" max="5893" width="4.5546875" style="986" bestFit="1" customWidth="1"/>
    <col min="5894" max="6142" width="11.44140625" style="986"/>
    <col min="6143" max="6143" width="5.5546875" style="986" customWidth="1"/>
    <col min="6144" max="6144" width="2.6640625" style="986" customWidth="1"/>
    <col min="6145" max="6145" width="3.109375" style="986" customWidth="1"/>
    <col min="6146" max="6146" width="41.44140625" style="986" customWidth="1"/>
    <col min="6147" max="6148" width="10.6640625" style="986" customWidth="1"/>
    <col min="6149" max="6149" width="4.5546875" style="986" bestFit="1" customWidth="1"/>
    <col min="6150" max="6398" width="11.44140625" style="986"/>
    <col min="6399" max="6399" width="5.5546875" style="986" customWidth="1"/>
    <col min="6400" max="6400" width="2.6640625" style="986" customWidth="1"/>
    <col min="6401" max="6401" width="3.109375" style="986" customWidth="1"/>
    <col min="6402" max="6402" width="41.44140625" style="986" customWidth="1"/>
    <col min="6403" max="6404" width="10.6640625" style="986" customWidth="1"/>
    <col min="6405" max="6405" width="4.5546875" style="986" bestFit="1" customWidth="1"/>
    <col min="6406" max="6654" width="11.44140625" style="986"/>
    <col min="6655" max="6655" width="5.5546875" style="986" customWidth="1"/>
    <col min="6656" max="6656" width="2.6640625" style="986" customWidth="1"/>
    <col min="6657" max="6657" width="3.109375" style="986" customWidth="1"/>
    <col min="6658" max="6658" width="41.44140625" style="986" customWidth="1"/>
    <col min="6659" max="6660" width="10.6640625" style="986" customWidth="1"/>
    <col min="6661" max="6661" width="4.5546875" style="986" bestFit="1" customWidth="1"/>
    <col min="6662" max="6910" width="11.44140625" style="986"/>
    <col min="6911" max="6911" width="5.5546875" style="986" customWidth="1"/>
    <col min="6912" max="6912" width="2.6640625" style="986" customWidth="1"/>
    <col min="6913" max="6913" width="3.109375" style="986" customWidth="1"/>
    <col min="6914" max="6914" width="41.44140625" style="986" customWidth="1"/>
    <col min="6915" max="6916" width="10.6640625" style="986" customWidth="1"/>
    <col min="6917" max="6917" width="4.5546875" style="986" bestFit="1" customWidth="1"/>
    <col min="6918" max="7166" width="11.44140625" style="986"/>
    <col min="7167" max="7167" width="5.5546875" style="986" customWidth="1"/>
    <col min="7168" max="7168" width="2.6640625" style="986" customWidth="1"/>
    <col min="7169" max="7169" width="3.109375" style="986" customWidth="1"/>
    <col min="7170" max="7170" width="41.44140625" style="986" customWidth="1"/>
    <col min="7171" max="7172" width="10.6640625" style="986" customWidth="1"/>
    <col min="7173" max="7173" width="4.5546875" style="986" bestFit="1" customWidth="1"/>
    <col min="7174" max="7422" width="11.44140625" style="986"/>
    <col min="7423" max="7423" width="5.5546875" style="986" customWidth="1"/>
    <col min="7424" max="7424" width="2.6640625" style="986" customWidth="1"/>
    <col min="7425" max="7425" width="3.109375" style="986" customWidth="1"/>
    <col min="7426" max="7426" width="41.44140625" style="986" customWidth="1"/>
    <col min="7427" max="7428" width="10.6640625" style="986" customWidth="1"/>
    <col min="7429" max="7429" width="4.5546875" style="986" bestFit="1" customWidth="1"/>
    <col min="7430" max="7678" width="11.44140625" style="986"/>
    <col min="7679" max="7679" width="5.5546875" style="986" customWidth="1"/>
    <col min="7680" max="7680" width="2.6640625" style="986" customWidth="1"/>
    <col min="7681" max="7681" width="3.109375" style="986" customWidth="1"/>
    <col min="7682" max="7682" width="41.44140625" style="986" customWidth="1"/>
    <col min="7683" max="7684" width="10.6640625" style="986" customWidth="1"/>
    <col min="7685" max="7685" width="4.5546875" style="986" bestFit="1" customWidth="1"/>
    <col min="7686" max="7934" width="11.44140625" style="986"/>
    <col min="7935" max="7935" width="5.5546875" style="986" customWidth="1"/>
    <col min="7936" max="7936" width="2.6640625" style="986" customWidth="1"/>
    <col min="7937" max="7937" width="3.109375" style="986" customWidth="1"/>
    <col min="7938" max="7938" width="41.44140625" style="986" customWidth="1"/>
    <col min="7939" max="7940" width="10.6640625" style="986" customWidth="1"/>
    <col min="7941" max="7941" width="4.5546875" style="986" bestFit="1" customWidth="1"/>
    <col min="7942" max="8190" width="11.44140625" style="986"/>
    <col min="8191" max="8191" width="5.5546875" style="986" customWidth="1"/>
    <col min="8192" max="8192" width="2.6640625" style="986" customWidth="1"/>
    <col min="8193" max="8193" width="3.109375" style="986" customWidth="1"/>
    <col min="8194" max="8194" width="41.44140625" style="986" customWidth="1"/>
    <col min="8195" max="8196" width="10.6640625" style="986" customWidth="1"/>
    <col min="8197" max="8197" width="4.5546875" style="986" bestFit="1" customWidth="1"/>
    <col min="8198" max="8446" width="11.44140625" style="986"/>
    <col min="8447" max="8447" width="5.5546875" style="986" customWidth="1"/>
    <col min="8448" max="8448" width="2.6640625" style="986" customWidth="1"/>
    <col min="8449" max="8449" width="3.109375" style="986" customWidth="1"/>
    <col min="8450" max="8450" width="41.44140625" style="986" customWidth="1"/>
    <col min="8451" max="8452" width="10.6640625" style="986" customWidth="1"/>
    <col min="8453" max="8453" width="4.5546875" style="986" bestFit="1" customWidth="1"/>
    <col min="8454" max="8702" width="11.44140625" style="986"/>
    <col min="8703" max="8703" width="5.5546875" style="986" customWidth="1"/>
    <col min="8704" max="8704" width="2.6640625" style="986" customWidth="1"/>
    <col min="8705" max="8705" width="3.109375" style="986" customWidth="1"/>
    <col min="8706" max="8706" width="41.44140625" style="986" customWidth="1"/>
    <col min="8707" max="8708" width="10.6640625" style="986" customWidth="1"/>
    <col min="8709" max="8709" width="4.5546875" style="986" bestFit="1" customWidth="1"/>
    <col min="8710" max="8958" width="11.44140625" style="986"/>
    <col min="8959" max="8959" width="5.5546875" style="986" customWidth="1"/>
    <col min="8960" max="8960" width="2.6640625" style="986" customWidth="1"/>
    <col min="8961" max="8961" width="3.109375" style="986" customWidth="1"/>
    <col min="8962" max="8962" width="41.44140625" style="986" customWidth="1"/>
    <col min="8963" max="8964" width="10.6640625" style="986" customWidth="1"/>
    <col min="8965" max="8965" width="4.5546875" style="986" bestFit="1" customWidth="1"/>
    <col min="8966" max="9214" width="11.44140625" style="986"/>
    <col min="9215" max="9215" width="5.5546875" style="986" customWidth="1"/>
    <col min="9216" max="9216" width="2.6640625" style="986" customWidth="1"/>
    <col min="9217" max="9217" width="3.109375" style="986" customWidth="1"/>
    <col min="9218" max="9218" width="41.44140625" style="986" customWidth="1"/>
    <col min="9219" max="9220" width="10.6640625" style="986" customWidth="1"/>
    <col min="9221" max="9221" width="4.5546875" style="986" bestFit="1" customWidth="1"/>
    <col min="9222" max="9470" width="11.44140625" style="986"/>
    <col min="9471" max="9471" width="5.5546875" style="986" customWidth="1"/>
    <col min="9472" max="9472" width="2.6640625" style="986" customWidth="1"/>
    <col min="9473" max="9473" width="3.109375" style="986" customWidth="1"/>
    <col min="9474" max="9474" width="41.44140625" style="986" customWidth="1"/>
    <col min="9475" max="9476" width="10.6640625" style="986" customWidth="1"/>
    <col min="9477" max="9477" width="4.5546875" style="986" bestFit="1" customWidth="1"/>
    <col min="9478" max="9726" width="11.44140625" style="986"/>
    <col min="9727" max="9727" width="5.5546875" style="986" customWidth="1"/>
    <col min="9728" max="9728" width="2.6640625" style="986" customWidth="1"/>
    <col min="9729" max="9729" width="3.109375" style="986" customWidth="1"/>
    <col min="9730" max="9730" width="41.44140625" style="986" customWidth="1"/>
    <col min="9731" max="9732" width="10.6640625" style="986" customWidth="1"/>
    <col min="9733" max="9733" width="4.5546875" style="986" bestFit="1" customWidth="1"/>
    <col min="9734" max="9982" width="11.44140625" style="986"/>
    <col min="9983" max="9983" width="5.5546875" style="986" customWidth="1"/>
    <col min="9984" max="9984" width="2.6640625" style="986" customWidth="1"/>
    <col min="9985" max="9985" width="3.109375" style="986" customWidth="1"/>
    <col min="9986" max="9986" width="41.44140625" style="986" customWidth="1"/>
    <col min="9987" max="9988" width="10.6640625" style="986" customWidth="1"/>
    <col min="9989" max="9989" width="4.5546875" style="986" bestFit="1" customWidth="1"/>
    <col min="9990" max="10238" width="11.44140625" style="986"/>
    <col min="10239" max="10239" width="5.5546875" style="986" customWidth="1"/>
    <col min="10240" max="10240" width="2.6640625" style="986" customWidth="1"/>
    <col min="10241" max="10241" width="3.109375" style="986" customWidth="1"/>
    <col min="10242" max="10242" width="41.44140625" style="986" customWidth="1"/>
    <col min="10243" max="10244" width="10.6640625" style="986" customWidth="1"/>
    <col min="10245" max="10245" width="4.5546875" style="986" bestFit="1" customWidth="1"/>
    <col min="10246" max="10494" width="11.44140625" style="986"/>
    <col min="10495" max="10495" width="5.5546875" style="986" customWidth="1"/>
    <col min="10496" max="10496" width="2.6640625" style="986" customWidth="1"/>
    <col min="10497" max="10497" width="3.109375" style="986" customWidth="1"/>
    <col min="10498" max="10498" width="41.44140625" style="986" customWidth="1"/>
    <col min="10499" max="10500" width="10.6640625" style="986" customWidth="1"/>
    <col min="10501" max="10501" width="4.5546875" style="986" bestFit="1" customWidth="1"/>
    <col min="10502" max="10750" width="11.44140625" style="986"/>
    <col min="10751" max="10751" width="5.5546875" style="986" customWidth="1"/>
    <col min="10752" max="10752" width="2.6640625" style="986" customWidth="1"/>
    <col min="10753" max="10753" width="3.109375" style="986" customWidth="1"/>
    <col min="10754" max="10754" width="41.44140625" style="986" customWidth="1"/>
    <col min="10755" max="10756" width="10.6640625" style="986" customWidth="1"/>
    <col min="10757" max="10757" width="4.5546875" style="986" bestFit="1" customWidth="1"/>
    <col min="10758" max="11006" width="11.44140625" style="986"/>
    <col min="11007" max="11007" width="5.5546875" style="986" customWidth="1"/>
    <col min="11008" max="11008" width="2.6640625" style="986" customWidth="1"/>
    <col min="11009" max="11009" width="3.109375" style="986" customWidth="1"/>
    <col min="11010" max="11010" width="41.44140625" style="986" customWidth="1"/>
    <col min="11011" max="11012" width="10.6640625" style="986" customWidth="1"/>
    <col min="11013" max="11013" width="4.5546875" style="986" bestFit="1" customWidth="1"/>
    <col min="11014" max="11262" width="11.44140625" style="986"/>
    <col min="11263" max="11263" width="5.5546875" style="986" customWidth="1"/>
    <col min="11264" max="11264" width="2.6640625" style="986" customWidth="1"/>
    <col min="11265" max="11265" width="3.109375" style="986" customWidth="1"/>
    <col min="11266" max="11266" width="41.44140625" style="986" customWidth="1"/>
    <col min="11267" max="11268" width="10.6640625" style="986" customWidth="1"/>
    <col min="11269" max="11269" width="4.5546875" style="986" bestFit="1" customWidth="1"/>
    <col min="11270" max="11518" width="11.44140625" style="986"/>
    <col min="11519" max="11519" width="5.5546875" style="986" customWidth="1"/>
    <col min="11520" max="11520" width="2.6640625" style="986" customWidth="1"/>
    <col min="11521" max="11521" width="3.109375" style="986" customWidth="1"/>
    <col min="11522" max="11522" width="41.44140625" style="986" customWidth="1"/>
    <col min="11523" max="11524" width="10.6640625" style="986" customWidth="1"/>
    <col min="11525" max="11525" width="4.5546875" style="986" bestFit="1" customWidth="1"/>
    <col min="11526" max="11774" width="11.44140625" style="986"/>
    <col min="11775" max="11775" width="5.5546875" style="986" customWidth="1"/>
    <col min="11776" max="11776" width="2.6640625" style="986" customWidth="1"/>
    <col min="11777" max="11777" width="3.109375" style="986" customWidth="1"/>
    <col min="11778" max="11778" width="41.44140625" style="986" customWidth="1"/>
    <col min="11779" max="11780" width="10.6640625" style="986" customWidth="1"/>
    <col min="11781" max="11781" width="4.5546875" style="986" bestFit="1" customWidth="1"/>
    <col min="11782" max="12030" width="11.44140625" style="986"/>
    <col min="12031" max="12031" width="5.5546875" style="986" customWidth="1"/>
    <col min="12032" max="12032" width="2.6640625" style="986" customWidth="1"/>
    <col min="12033" max="12033" width="3.109375" style="986" customWidth="1"/>
    <col min="12034" max="12034" width="41.44140625" style="986" customWidth="1"/>
    <col min="12035" max="12036" width="10.6640625" style="986" customWidth="1"/>
    <col min="12037" max="12037" width="4.5546875" style="986" bestFit="1" customWidth="1"/>
    <col min="12038" max="12286" width="11.44140625" style="986"/>
    <col min="12287" max="12287" width="5.5546875" style="986" customWidth="1"/>
    <col min="12288" max="12288" width="2.6640625" style="986" customWidth="1"/>
    <col min="12289" max="12289" width="3.109375" style="986" customWidth="1"/>
    <col min="12290" max="12290" width="41.44140625" style="986" customWidth="1"/>
    <col min="12291" max="12292" width="10.6640625" style="986" customWidth="1"/>
    <col min="12293" max="12293" width="4.5546875" style="986" bestFit="1" customWidth="1"/>
    <col min="12294" max="12542" width="11.44140625" style="986"/>
    <col min="12543" max="12543" width="5.5546875" style="986" customWidth="1"/>
    <col min="12544" max="12544" width="2.6640625" style="986" customWidth="1"/>
    <col min="12545" max="12545" width="3.109375" style="986" customWidth="1"/>
    <col min="12546" max="12546" width="41.44140625" style="986" customWidth="1"/>
    <col min="12547" max="12548" width="10.6640625" style="986" customWidth="1"/>
    <col min="12549" max="12549" width="4.5546875" style="986" bestFit="1" customWidth="1"/>
    <col min="12550" max="12798" width="11.44140625" style="986"/>
    <col min="12799" max="12799" width="5.5546875" style="986" customWidth="1"/>
    <col min="12800" max="12800" width="2.6640625" style="986" customWidth="1"/>
    <col min="12801" max="12801" width="3.109375" style="986" customWidth="1"/>
    <col min="12802" max="12802" width="41.44140625" style="986" customWidth="1"/>
    <col min="12803" max="12804" width="10.6640625" style="986" customWidth="1"/>
    <col min="12805" max="12805" width="4.5546875" style="986" bestFit="1" customWidth="1"/>
    <col min="12806" max="13054" width="11.44140625" style="986"/>
    <col min="13055" max="13055" width="5.5546875" style="986" customWidth="1"/>
    <col min="13056" max="13056" width="2.6640625" style="986" customWidth="1"/>
    <col min="13057" max="13057" width="3.109375" style="986" customWidth="1"/>
    <col min="13058" max="13058" width="41.44140625" style="986" customWidth="1"/>
    <col min="13059" max="13060" width="10.6640625" style="986" customWidth="1"/>
    <col min="13061" max="13061" width="4.5546875" style="986" bestFit="1" customWidth="1"/>
    <col min="13062" max="13310" width="11.44140625" style="986"/>
    <col min="13311" max="13311" width="5.5546875" style="986" customWidth="1"/>
    <col min="13312" max="13312" width="2.6640625" style="986" customWidth="1"/>
    <col min="13313" max="13313" width="3.109375" style="986" customWidth="1"/>
    <col min="13314" max="13314" width="41.44140625" style="986" customWidth="1"/>
    <col min="13315" max="13316" width="10.6640625" style="986" customWidth="1"/>
    <col min="13317" max="13317" width="4.5546875" style="986" bestFit="1" customWidth="1"/>
    <col min="13318" max="13566" width="11.44140625" style="986"/>
    <col min="13567" max="13567" width="5.5546875" style="986" customWidth="1"/>
    <col min="13568" max="13568" width="2.6640625" style="986" customWidth="1"/>
    <col min="13569" max="13569" width="3.109375" style="986" customWidth="1"/>
    <col min="13570" max="13570" width="41.44140625" style="986" customWidth="1"/>
    <col min="13571" max="13572" width="10.6640625" style="986" customWidth="1"/>
    <col min="13573" max="13573" width="4.5546875" style="986" bestFit="1" customWidth="1"/>
    <col min="13574" max="13822" width="11.44140625" style="986"/>
    <col min="13823" max="13823" width="5.5546875" style="986" customWidth="1"/>
    <col min="13824" max="13824" width="2.6640625" style="986" customWidth="1"/>
    <col min="13825" max="13825" width="3.109375" style="986" customWidth="1"/>
    <col min="13826" max="13826" width="41.44140625" style="986" customWidth="1"/>
    <col min="13827" max="13828" width="10.6640625" style="986" customWidth="1"/>
    <col min="13829" max="13829" width="4.5546875" style="986" bestFit="1" customWidth="1"/>
    <col min="13830" max="14078" width="11.44140625" style="986"/>
    <col min="14079" max="14079" width="5.5546875" style="986" customWidth="1"/>
    <col min="14080" max="14080" width="2.6640625" style="986" customWidth="1"/>
    <col min="14081" max="14081" width="3.109375" style="986" customWidth="1"/>
    <col min="14082" max="14082" width="41.44140625" style="986" customWidth="1"/>
    <col min="14083" max="14084" width="10.6640625" style="986" customWidth="1"/>
    <col min="14085" max="14085" width="4.5546875" style="986" bestFit="1" customWidth="1"/>
    <col min="14086" max="14334" width="11.44140625" style="986"/>
    <col min="14335" max="14335" width="5.5546875" style="986" customWidth="1"/>
    <col min="14336" max="14336" width="2.6640625" style="986" customWidth="1"/>
    <col min="14337" max="14337" width="3.109375" style="986" customWidth="1"/>
    <col min="14338" max="14338" width="41.44140625" style="986" customWidth="1"/>
    <col min="14339" max="14340" width="10.6640625" style="986" customWidth="1"/>
    <col min="14341" max="14341" width="4.5546875" style="986" bestFit="1" customWidth="1"/>
    <col min="14342" max="14590" width="11.44140625" style="986"/>
    <col min="14591" max="14591" width="5.5546875" style="986" customWidth="1"/>
    <col min="14592" max="14592" width="2.6640625" style="986" customWidth="1"/>
    <col min="14593" max="14593" width="3.109375" style="986" customWidth="1"/>
    <col min="14594" max="14594" width="41.44140625" style="986" customWidth="1"/>
    <col min="14595" max="14596" width="10.6640625" style="986" customWidth="1"/>
    <col min="14597" max="14597" width="4.5546875" style="986" bestFit="1" customWidth="1"/>
    <col min="14598" max="14846" width="11.44140625" style="986"/>
    <col min="14847" max="14847" width="5.5546875" style="986" customWidth="1"/>
    <col min="14848" max="14848" width="2.6640625" style="986" customWidth="1"/>
    <col min="14849" max="14849" width="3.109375" style="986" customWidth="1"/>
    <col min="14850" max="14850" width="41.44140625" style="986" customWidth="1"/>
    <col min="14851" max="14852" width="10.6640625" style="986" customWidth="1"/>
    <col min="14853" max="14853" width="4.5546875" style="986" bestFit="1" customWidth="1"/>
    <col min="14854" max="15102" width="11.44140625" style="986"/>
    <col min="15103" max="15103" width="5.5546875" style="986" customWidth="1"/>
    <col min="15104" max="15104" width="2.6640625" style="986" customWidth="1"/>
    <col min="15105" max="15105" width="3.109375" style="986" customWidth="1"/>
    <col min="15106" max="15106" width="41.44140625" style="986" customWidth="1"/>
    <col min="15107" max="15108" width="10.6640625" style="986" customWidth="1"/>
    <col min="15109" max="15109" width="4.5546875" style="986" bestFit="1" customWidth="1"/>
    <col min="15110" max="15358" width="11.44140625" style="986"/>
    <col min="15359" max="15359" width="5.5546875" style="986" customWidth="1"/>
    <col min="15360" max="15360" width="2.6640625" style="986" customWidth="1"/>
    <col min="15361" max="15361" width="3.109375" style="986" customWidth="1"/>
    <col min="15362" max="15362" width="41.44140625" style="986" customWidth="1"/>
    <col min="15363" max="15364" width="10.6640625" style="986" customWidth="1"/>
    <col min="15365" max="15365" width="4.5546875" style="986" bestFit="1" customWidth="1"/>
    <col min="15366" max="15614" width="11.44140625" style="986"/>
    <col min="15615" max="15615" width="5.5546875" style="986" customWidth="1"/>
    <col min="15616" max="15616" width="2.6640625" style="986" customWidth="1"/>
    <col min="15617" max="15617" width="3.109375" style="986" customWidth="1"/>
    <col min="15618" max="15618" width="41.44140625" style="986" customWidth="1"/>
    <col min="15619" max="15620" width="10.6640625" style="986" customWidth="1"/>
    <col min="15621" max="15621" width="4.5546875" style="986" bestFit="1" customWidth="1"/>
    <col min="15622" max="15870" width="11.44140625" style="986"/>
    <col min="15871" max="15871" width="5.5546875" style="986" customWidth="1"/>
    <col min="15872" max="15872" width="2.6640625" style="986" customWidth="1"/>
    <col min="15873" max="15873" width="3.109375" style="986" customWidth="1"/>
    <col min="15874" max="15874" width="41.44140625" style="986" customWidth="1"/>
    <col min="15875" max="15876" width="10.6640625" style="986" customWidth="1"/>
    <col min="15877" max="15877" width="4.5546875" style="986" bestFit="1" customWidth="1"/>
    <col min="15878" max="16126" width="11.44140625" style="986"/>
    <col min="16127" max="16127" width="5.5546875" style="986" customWidth="1"/>
    <col min="16128" max="16128" width="2.6640625" style="986" customWidth="1"/>
    <col min="16129" max="16129" width="3.109375" style="986" customWidth="1"/>
    <col min="16130" max="16130" width="41.44140625" style="986" customWidth="1"/>
    <col min="16131" max="16132" width="10.6640625" style="986" customWidth="1"/>
    <col min="16133" max="16133" width="4.5546875" style="986" bestFit="1" customWidth="1"/>
    <col min="16134" max="16384" width="11.44140625" style="986"/>
  </cols>
  <sheetData>
    <row r="1" spans="2:4" ht="14.4"/>
    <row r="2" spans="2:4" ht="14.4"/>
    <row r="3" spans="2:4" ht="51" customHeight="1" thickBot="1">
      <c r="B3" s="1393" t="s">
        <v>1891</v>
      </c>
      <c r="C3" s="1393"/>
      <c r="D3" s="1393"/>
    </row>
    <row r="4" spans="2:4" ht="11.25" customHeight="1">
      <c r="B4" s="993" t="s">
        <v>1890</v>
      </c>
      <c r="C4" s="992"/>
      <c r="D4" s="992"/>
    </row>
    <row r="5" spans="2:4" ht="20.25" customHeight="1">
      <c r="B5" s="991"/>
      <c r="C5" s="999">
        <v>2020</v>
      </c>
      <c r="D5" s="990">
        <v>2019</v>
      </c>
    </row>
    <row r="6" spans="2:4" ht="22.5" customHeight="1">
      <c r="B6" s="996" t="s">
        <v>1889</v>
      </c>
      <c r="C6" s="1002">
        <v>-1942</v>
      </c>
      <c r="D6" s="1002">
        <v>-425</v>
      </c>
    </row>
    <row r="7" spans="2:4" ht="11.25" customHeight="1">
      <c r="B7" s="997" t="s">
        <v>1888</v>
      </c>
      <c r="C7" s="1003">
        <v>-1942</v>
      </c>
      <c r="D7" s="1003">
        <v>-425</v>
      </c>
    </row>
    <row r="8" spans="2:4" ht="11.25" customHeight="1">
      <c r="B8" s="998" t="s">
        <v>1887</v>
      </c>
      <c r="C8" s="1003">
        <v>-1694</v>
      </c>
      <c r="D8" s="1003">
        <v>-410</v>
      </c>
    </row>
    <row r="9" spans="2:4" ht="11.25" customHeight="1">
      <c r="B9" s="998" t="s">
        <v>1886</v>
      </c>
      <c r="C9" s="1003">
        <v>-1</v>
      </c>
      <c r="D9" s="1003">
        <v>-2</v>
      </c>
    </row>
    <row r="10" spans="2:4" ht="11.25" customHeight="1">
      <c r="B10" s="998" t="s">
        <v>1885</v>
      </c>
      <c r="C10" s="1003">
        <v>-1693</v>
      </c>
      <c r="D10" s="1003">
        <v>-408</v>
      </c>
    </row>
    <row r="11" spans="2:4" ht="11.25" customHeight="1">
      <c r="B11" s="998" t="s">
        <v>1881</v>
      </c>
      <c r="C11" s="1003">
        <v>-698</v>
      </c>
      <c r="D11" s="1003">
        <v>-799</v>
      </c>
    </row>
    <row r="12" spans="2:4" ht="11.25" customHeight="1">
      <c r="B12" s="998" t="s">
        <v>1884</v>
      </c>
      <c r="C12" s="1003">
        <v>450</v>
      </c>
      <c r="D12" s="1003">
        <v>784</v>
      </c>
    </row>
    <row r="13" spans="2:4" ht="11.25" customHeight="1">
      <c r="B13" s="997" t="s">
        <v>1879</v>
      </c>
      <c r="C13" s="1003"/>
      <c r="D13" s="1003">
        <v>0</v>
      </c>
    </row>
    <row r="14" spans="2:4" ht="32.25" customHeight="1">
      <c r="B14" s="996" t="s">
        <v>1883</v>
      </c>
      <c r="C14" s="1002">
        <v>-1</v>
      </c>
      <c r="D14" s="1002">
        <v>0</v>
      </c>
    </row>
    <row r="15" spans="2:4" ht="11.25" customHeight="1">
      <c r="B15" s="997" t="s">
        <v>1882</v>
      </c>
      <c r="C15" s="1003"/>
      <c r="D15" s="1003"/>
    </row>
    <row r="16" spans="2:4" ht="11.25" customHeight="1">
      <c r="B16" s="997" t="s">
        <v>1881</v>
      </c>
      <c r="C16" s="1003">
        <v>-1</v>
      </c>
      <c r="D16" s="1003">
        <v>0</v>
      </c>
    </row>
    <row r="17" spans="2:4" ht="11.25" customHeight="1">
      <c r="B17" s="998" t="s">
        <v>1880</v>
      </c>
      <c r="C17" s="1003">
        <v>0</v>
      </c>
      <c r="D17" s="1003">
        <v>0</v>
      </c>
    </row>
    <row r="18" spans="2:4" ht="11.25" customHeight="1">
      <c r="B18" s="998" t="s">
        <v>1879</v>
      </c>
      <c r="C18" s="1003">
        <v>-1</v>
      </c>
      <c r="D18" s="1003">
        <v>0</v>
      </c>
    </row>
    <row r="19" spans="2:4" ht="12.75" customHeight="1">
      <c r="B19" s="988" t="s">
        <v>1677</v>
      </c>
      <c r="C19" s="1005">
        <v>-1943</v>
      </c>
      <c r="D19" s="1005">
        <v>-425</v>
      </c>
    </row>
    <row r="20" spans="2:4" ht="14.4">
      <c r="C20" s="987"/>
      <c r="D20" s="987"/>
    </row>
    <row r="21" spans="2:4" ht="14.4"/>
    <row r="22" spans="2:4" ht="14.4"/>
    <row r="23" spans="2:4" ht="14.4"/>
    <row r="24" spans="2:4" ht="14.4"/>
    <row r="25" spans="2:4" ht="14.4"/>
    <row r="26" spans="2:4" ht="14.4"/>
    <row r="27" spans="2:4" ht="14.4"/>
    <row r="28" spans="2:4" ht="14.4"/>
    <row r="29" spans="2:4" ht="14.4"/>
    <row r="30" spans="2:4" ht="14.4"/>
    <row r="31" spans="2:4" ht="14.4"/>
    <row r="32" spans="2:4" ht="14.4"/>
    <row r="33" ht="14.4"/>
    <row r="34" ht="14.4"/>
    <row r="35" ht="14.4"/>
    <row r="36" ht="14.4"/>
    <row r="37" ht="14.4"/>
    <row r="38" ht="14.4"/>
    <row r="39" ht="14.4"/>
    <row r="40" ht="14.4"/>
    <row r="41" ht="14.4"/>
    <row r="42" ht="14.4"/>
    <row r="43" ht="14.4"/>
    <row r="44" ht="14.4"/>
    <row r="45" ht="14.4"/>
    <row r="46" ht="14.4"/>
    <row r="47" ht="14.4"/>
    <row r="48" ht="14.4"/>
    <row r="49" ht="14.4"/>
    <row r="50" ht="14.4"/>
    <row r="51" ht="14.4"/>
    <row r="52" ht="14.4"/>
    <row r="53" ht="14.4"/>
    <row r="54" ht="14.4"/>
    <row r="55" ht="14.4"/>
    <row r="56" ht="14.4"/>
    <row r="57" ht="14.4"/>
    <row r="58" ht="14.4"/>
    <row r="59" ht="14.4"/>
    <row r="60" ht="14.4"/>
    <row r="61" ht="14.4"/>
    <row r="62" ht="14.4"/>
    <row r="63" ht="14.4"/>
    <row r="64" ht="14.4"/>
    <row r="65" ht="14.4"/>
    <row r="66" ht="14.4"/>
    <row r="67" ht="14.4"/>
    <row r="68" ht="14.4"/>
    <row r="69" ht="14.4"/>
    <row r="70" ht="14.4"/>
    <row r="71" ht="14.4"/>
    <row r="72" ht="14.4"/>
    <row r="73" ht="14.4"/>
    <row r="74" ht="14.4"/>
    <row r="75" ht="14.4"/>
    <row r="76" ht="14.4"/>
    <row r="77" ht="14.4"/>
    <row r="78" ht="14.4"/>
    <row r="79" ht="14.4"/>
    <row r="80" ht="14.4"/>
    <row r="81" ht="14.4"/>
    <row r="82" ht="14.4"/>
    <row r="83" ht="14.4"/>
    <row r="84" ht="14.4"/>
    <row r="85" ht="14.4"/>
    <row r="86" ht="14.4"/>
    <row r="87" ht="14.4"/>
    <row r="88" ht="14.4"/>
    <row r="89" ht="14.4"/>
    <row r="90" ht="14.4"/>
    <row r="91" ht="14.4"/>
    <row r="92" ht="14.4"/>
    <row r="93" ht="14.4"/>
    <row r="94" ht="14.4"/>
    <row r="95" ht="14.4"/>
    <row r="96" ht="14.4"/>
    <row r="97" ht="14.4"/>
    <row r="98" ht="14.4"/>
    <row r="99" ht="14.4"/>
    <row r="100" ht="14.4"/>
    <row r="101" ht="14.4"/>
    <row r="102" ht="14.4"/>
    <row r="103" ht="14.4"/>
    <row r="104" ht="14.4"/>
    <row r="105" ht="14.4"/>
    <row r="106" ht="14.4"/>
    <row r="107" ht="14.4"/>
    <row r="108" ht="14.4"/>
    <row r="109" ht="14.4"/>
    <row r="110" ht="14.4"/>
    <row r="111" ht="14.4"/>
    <row r="112" ht="14.4"/>
    <row r="113" ht="14.4"/>
    <row r="114" ht="14.4"/>
    <row r="115" ht="14.4"/>
    <row r="116" ht="14.4"/>
    <row r="117" ht="14.4"/>
    <row r="118" ht="14.4"/>
    <row r="119" ht="14.4"/>
    <row r="120" ht="14.4"/>
    <row r="121" ht="14.4"/>
    <row r="122" ht="14.4"/>
    <row r="123" ht="14.4"/>
    <row r="124" ht="14.4"/>
    <row r="125" ht="14.4"/>
    <row r="126" ht="14.4"/>
    <row r="127" ht="14.4"/>
    <row r="128" ht="14.4"/>
    <row r="129" ht="14.4"/>
    <row r="130" ht="14.4"/>
    <row r="131" ht="14.4"/>
    <row r="132" ht="14.4"/>
    <row r="133" ht="14.4"/>
    <row r="134" ht="14.4"/>
    <row r="135" ht="14.4"/>
    <row r="136" ht="14.4"/>
    <row r="137" ht="14.4"/>
    <row r="138" ht="14.4"/>
    <row r="139" ht="14.4"/>
    <row r="140" ht="14.4"/>
    <row r="141" ht="14.4"/>
    <row r="142" ht="14.4"/>
    <row r="143" ht="14.4"/>
    <row r="144" ht="14.4"/>
    <row r="145" ht="14.4"/>
    <row r="146" ht="14.4"/>
    <row r="147" ht="14.4"/>
    <row r="148" ht="14.4"/>
    <row r="149" ht="14.4"/>
    <row r="150" ht="14.4"/>
    <row r="151" ht="14.4"/>
    <row r="152" ht="14.4"/>
    <row r="153" ht="14.4"/>
    <row r="154" ht="14.4"/>
    <row r="155" ht="14.4"/>
    <row r="156" ht="14.4"/>
  </sheetData>
  <mergeCells count="1">
    <mergeCell ref="B3:D3"/>
  </mergeCells>
  <pageMargins left="0.70866141732283505" right="0.70866141732283505" top="0.74803149606299202" bottom="0.74803149606299202" header="0.31496062992126" footer="0.31496062992126"/>
  <pageSetup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pageSetUpPr fitToPage="1"/>
  </sheetPr>
  <dimension ref="B1:F156"/>
  <sheetViews>
    <sheetView showGridLines="0" showRowColHeaders="0" zoomScaleNormal="100" workbookViewId="0"/>
  </sheetViews>
  <sheetFormatPr baseColWidth="10" defaultColWidth="11.44140625" defaultRowHeight="12.75" customHeight="1"/>
  <cols>
    <col min="1" max="1" width="5.5546875" style="986" customWidth="1"/>
    <col min="2" max="2" width="25.6640625" style="986" customWidth="1"/>
    <col min="3" max="4" width="10.6640625" style="986" customWidth="1"/>
    <col min="5" max="5" width="4.5546875" style="986" bestFit="1" customWidth="1"/>
    <col min="6" max="6" width="11.44140625" style="986" customWidth="1"/>
    <col min="7" max="254" width="11.44140625" style="986"/>
    <col min="255" max="255" width="5.5546875" style="986" customWidth="1"/>
    <col min="256" max="256" width="2.6640625" style="986" customWidth="1"/>
    <col min="257" max="257" width="3.109375" style="986" customWidth="1"/>
    <col min="258" max="258" width="41.44140625" style="986" customWidth="1"/>
    <col min="259" max="260" width="10.6640625" style="986" customWidth="1"/>
    <col min="261" max="261" width="4.5546875" style="986" bestFit="1" customWidth="1"/>
    <col min="262" max="510" width="11.44140625" style="986"/>
    <col min="511" max="511" width="5.5546875" style="986" customWidth="1"/>
    <col min="512" max="512" width="2.6640625" style="986" customWidth="1"/>
    <col min="513" max="513" width="3.109375" style="986" customWidth="1"/>
    <col min="514" max="514" width="41.44140625" style="986" customWidth="1"/>
    <col min="515" max="516" width="10.6640625" style="986" customWidth="1"/>
    <col min="517" max="517" width="4.5546875" style="986" bestFit="1" customWidth="1"/>
    <col min="518" max="766" width="11.44140625" style="986"/>
    <col min="767" max="767" width="5.5546875" style="986" customWidth="1"/>
    <col min="768" max="768" width="2.6640625" style="986" customWidth="1"/>
    <col min="769" max="769" width="3.109375" style="986" customWidth="1"/>
    <col min="770" max="770" width="41.44140625" style="986" customWidth="1"/>
    <col min="771" max="772" width="10.6640625" style="986" customWidth="1"/>
    <col min="773" max="773" width="4.5546875" style="986" bestFit="1" customWidth="1"/>
    <col min="774" max="1022" width="11.44140625" style="986"/>
    <col min="1023" max="1023" width="5.5546875" style="986" customWidth="1"/>
    <col min="1024" max="1024" width="2.6640625" style="986" customWidth="1"/>
    <col min="1025" max="1025" width="3.109375" style="986" customWidth="1"/>
    <col min="1026" max="1026" width="41.44140625" style="986" customWidth="1"/>
    <col min="1027" max="1028" width="10.6640625" style="986" customWidth="1"/>
    <col min="1029" max="1029" width="4.5546875" style="986" bestFit="1" customWidth="1"/>
    <col min="1030" max="1278" width="11.44140625" style="986"/>
    <col min="1279" max="1279" width="5.5546875" style="986" customWidth="1"/>
    <col min="1280" max="1280" width="2.6640625" style="986" customWidth="1"/>
    <col min="1281" max="1281" width="3.109375" style="986" customWidth="1"/>
    <col min="1282" max="1282" width="41.44140625" style="986" customWidth="1"/>
    <col min="1283" max="1284" width="10.6640625" style="986" customWidth="1"/>
    <col min="1285" max="1285" width="4.5546875" style="986" bestFit="1" customWidth="1"/>
    <col min="1286" max="1534" width="11.44140625" style="986"/>
    <col min="1535" max="1535" width="5.5546875" style="986" customWidth="1"/>
    <col min="1536" max="1536" width="2.6640625" style="986" customWidth="1"/>
    <col min="1537" max="1537" width="3.109375" style="986" customWidth="1"/>
    <col min="1538" max="1538" width="41.44140625" style="986" customWidth="1"/>
    <col min="1539" max="1540" width="10.6640625" style="986" customWidth="1"/>
    <col min="1541" max="1541" width="4.5546875" style="986" bestFit="1" customWidth="1"/>
    <col min="1542" max="1790" width="11.44140625" style="986"/>
    <col min="1791" max="1791" width="5.5546875" style="986" customWidth="1"/>
    <col min="1792" max="1792" width="2.6640625" style="986" customWidth="1"/>
    <col min="1793" max="1793" width="3.109375" style="986" customWidth="1"/>
    <col min="1794" max="1794" width="41.44140625" style="986" customWidth="1"/>
    <col min="1795" max="1796" width="10.6640625" style="986" customWidth="1"/>
    <col min="1797" max="1797" width="4.5546875" style="986" bestFit="1" customWidth="1"/>
    <col min="1798" max="2046" width="11.44140625" style="986"/>
    <col min="2047" max="2047" width="5.5546875" style="986" customWidth="1"/>
    <col min="2048" max="2048" width="2.6640625" style="986" customWidth="1"/>
    <col min="2049" max="2049" width="3.109375" style="986" customWidth="1"/>
    <col min="2050" max="2050" width="41.44140625" style="986" customWidth="1"/>
    <col min="2051" max="2052" width="10.6640625" style="986" customWidth="1"/>
    <col min="2053" max="2053" width="4.5546875" style="986" bestFit="1" customWidth="1"/>
    <col min="2054" max="2302" width="11.44140625" style="986"/>
    <col min="2303" max="2303" width="5.5546875" style="986" customWidth="1"/>
    <col min="2304" max="2304" width="2.6640625" style="986" customWidth="1"/>
    <col min="2305" max="2305" width="3.109375" style="986" customWidth="1"/>
    <col min="2306" max="2306" width="41.44140625" style="986" customWidth="1"/>
    <col min="2307" max="2308" width="10.6640625" style="986" customWidth="1"/>
    <col min="2309" max="2309" width="4.5546875" style="986" bestFit="1" customWidth="1"/>
    <col min="2310" max="2558" width="11.44140625" style="986"/>
    <col min="2559" max="2559" width="5.5546875" style="986" customWidth="1"/>
    <col min="2560" max="2560" width="2.6640625" style="986" customWidth="1"/>
    <col min="2561" max="2561" width="3.109375" style="986" customWidth="1"/>
    <col min="2562" max="2562" width="41.44140625" style="986" customWidth="1"/>
    <col min="2563" max="2564" width="10.6640625" style="986" customWidth="1"/>
    <col min="2565" max="2565" width="4.5546875" style="986" bestFit="1" customWidth="1"/>
    <col min="2566" max="2814" width="11.44140625" style="986"/>
    <col min="2815" max="2815" width="5.5546875" style="986" customWidth="1"/>
    <col min="2816" max="2816" width="2.6640625" style="986" customWidth="1"/>
    <col min="2817" max="2817" width="3.109375" style="986" customWidth="1"/>
    <col min="2818" max="2818" width="41.44140625" style="986" customWidth="1"/>
    <col min="2819" max="2820" width="10.6640625" style="986" customWidth="1"/>
    <col min="2821" max="2821" width="4.5546875" style="986" bestFit="1" customWidth="1"/>
    <col min="2822" max="3070" width="11.44140625" style="986"/>
    <col min="3071" max="3071" width="5.5546875" style="986" customWidth="1"/>
    <col min="3072" max="3072" width="2.6640625" style="986" customWidth="1"/>
    <col min="3073" max="3073" width="3.109375" style="986" customWidth="1"/>
    <col min="3074" max="3074" width="41.44140625" style="986" customWidth="1"/>
    <col min="3075" max="3076" width="10.6640625" style="986" customWidth="1"/>
    <col min="3077" max="3077" width="4.5546875" style="986" bestFit="1" customWidth="1"/>
    <col min="3078" max="3326" width="11.44140625" style="986"/>
    <col min="3327" max="3327" width="5.5546875" style="986" customWidth="1"/>
    <col min="3328" max="3328" width="2.6640625" style="986" customWidth="1"/>
    <col min="3329" max="3329" width="3.109375" style="986" customWidth="1"/>
    <col min="3330" max="3330" width="41.44140625" style="986" customWidth="1"/>
    <col min="3331" max="3332" width="10.6640625" style="986" customWidth="1"/>
    <col min="3333" max="3333" width="4.5546875" style="986" bestFit="1" customWidth="1"/>
    <col min="3334" max="3582" width="11.44140625" style="986"/>
    <col min="3583" max="3583" width="5.5546875" style="986" customWidth="1"/>
    <col min="3584" max="3584" width="2.6640625" style="986" customWidth="1"/>
    <col min="3585" max="3585" width="3.109375" style="986" customWidth="1"/>
    <col min="3586" max="3586" width="41.44140625" style="986" customWidth="1"/>
    <col min="3587" max="3588" width="10.6640625" style="986" customWidth="1"/>
    <col min="3589" max="3589" width="4.5546875" style="986" bestFit="1" customWidth="1"/>
    <col min="3590" max="3838" width="11.44140625" style="986"/>
    <col min="3839" max="3839" width="5.5546875" style="986" customWidth="1"/>
    <col min="3840" max="3840" width="2.6640625" style="986" customWidth="1"/>
    <col min="3841" max="3841" width="3.109375" style="986" customWidth="1"/>
    <col min="3842" max="3842" width="41.44140625" style="986" customWidth="1"/>
    <col min="3843" max="3844" width="10.6640625" style="986" customWidth="1"/>
    <col min="3845" max="3845" width="4.5546875" style="986" bestFit="1" customWidth="1"/>
    <col min="3846" max="4094" width="11.44140625" style="986"/>
    <col min="4095" max="4095" width="5.5546875" style="986" customWidth="1"/>
    <col min="4096" max="4096" width="2.6640625" style="986" customWidth="1"/>
    <col min="4097" max="4097" width="3.109375" style="986" customWidth="1"/>
    <col min="4098" max="4098" width="41.44140625" style="986" customWidth="1"/>
    <col min="4099" max="4100" width="10.6640625" style="986" customWidth="1"/>
    <col min="4101" max="4101" width="4.5546875" style="986" bestFit="1" customWidth="1"/>
    <col min="4102" max="4350" width="11.44140625" style="986"/>
    <col min="4351" max="4351" width="5.5546875" style="986" customWidth="1"/>
    <col min="4352" max="4352" width="2.6640625" style="986" customWidth="1"/>
    <col min="4353" max="4353" width="3.109375" style="986" customWidth="1"/>
    <col min="4354" max="4354" width="41.44140625" style="986" customWidth="1"/>
    <col min="4355" max="4356" width="10.6640625" style="986" customWidth="1"/>
    <col min="4357" max="4357" width="4.5546875" style="986" bestFit="1" customWidth="1"/>
    <col min="4358" max="4606" width="11.44140625" style="986"/>
    <col min="4607" max="4607" width="5.5546875" style="986" customWidth="1"/>
    <col min="4608" max="4608" width="2.6640625" style="986" customWidth="1"/>
    <col min="4609" max="4609" width="3.109375" style="986" customWidth="1"/>
    <col min="4610" max="4610" width="41.44140625" style="986" customWidth="1"/>
    <col min="4611" max="4612" width="10.6640625" style="986" customWidth="1"/>
    <col min="4613" max="4613" width="4.5546875" style="986" bestFit="1" customWidth="1"/>
    <col min="4614" max="4862" width="11.44140625" style="986"/>
    <col min="4863" max="4863" width="5.5546875" style="986" customWidth="1"/>
    <col min="4864" max="4864" width="2.6640625" style="986" customWidth="1"/>
    <col min="4865" max="4865" width="3.109375" style="986" customWidth="1"/>
    <col min="4866" max="4866" width="41.44140625" style="986" customWidth="1"/>
    <col min="4867" max="4868" width="10.6640625" style="986" customWidth="1"/>
    <col min="4869" max="4869" width="4.5546875" style="986" bestFit="1" customWidth="1"/>
    <col min="4870" max="5118" width="11.44140625" style="986"/>
    <col min="5119" max="5119" width="5.5546875" style="986" customWidth="1"/>
    <col min="5120" max="5120" width="2.6640625" style="986" customWidth="1"/>
    <col min="5121" max="5121" width="3.109375" style="986" customWidth="1"/>
    <col min="5122" max="5122" width="41.44140625" style="986" customWidth="1"/>
    <col min="5123" max="5124" width="10.6640625" style="986" customWidth="1"/>
    <col min="5125" max="5125" width="4.5546875" style="986" bestFit="1" customWidth="1"/>
    <col min="5126" max="5374" width="11.44140625" style="986"/>
    <col min="5375" max="5375" width="5.5546875" style="986" customWidth="1"/>
    <col min="5376" max="5376" width="2.6640625" style="986" customWidth="1"/>
    <col min="5377" max="5377" width="3.109375" style="986" customWidth="1"/>
    <col min="5378" max="5378" width="41.44140625" style="986" customWidth="1"/>
    <col min="5379" max="5380" width="10.6640625" style="986" customWidth="1"/>
    <col min="5381" max="5381" width="4.5546875" style="986" bestFit="1" customWidth="1"/>
    <col min="5382" max="5630" width="11.44140625" style="986"/>
    <col min="5631" max="5631" width="5.5546875" style="986" customWidth="1"/>
    <col min="5632" max="5632" width="2.6640625" style="986" customWidth="1"/>
    <col min="5633" max="5633" width="3.109375" style="986" customWidth="1"/>
    <col min="5634" max="5634" width="41.44140625" style="986" customWidth="1"/>
    <col min="5635" max="5636" width="10.6640625" style="986" customWidth="1"/>
    <col min="5637" max="5637" width="4.5546875" style="986" bestFit="1" customWidth="1"/>
    <col min="5638" max="5886" width="11.44140625" style="986"/>
    <col min="5887" max="5887" width="5.5546875" style="986" customWidth="1"/>
    <col min="5888" max="5888" width="2.6640625" style="986" customWidth="1"/>
    <col min="5889" max="5889" width="3.109375" style="986" customWidth="1"/>
    <col min="5890" max="5890" width="41.44140625" style="986" customWidth="1"/>
    <col min="5891" max="5892" width="10.6640625" style="986" customWidth="1"/>
    <col min="5893" max="5893" width="4.5546875" style="986" bestFit="1" customWidth="1"/>
    <col min="5894" max="6142" width="11.44140625" style="986"/>
    <col min="6143" max="6143" width="5.5546875" style="986" customWidth="1"/>
    <col min="6144" max="6144" width="2.6640625" style="986" customWidth="1"/>
    <col min="6145" max="6145" width="3.109375" style="986" customWidth="1"/>
    <col min="6146" max="6146" width="41.44140625" style="986" customWidth="1"/>
    <col min="6147" max="6148" width="10.6640625" style="986" customWidth="1"/>
    <col min="6149" max="6149" width="4.5546875" style="986" bestFit="1" customWidth="1"/>
    <col min="6150" max="6398" width="11.44140625" style="986"/>
    <col min="6399" max="6399" width="5.5546875" style="986" customWidth="1"/>
    <col min="6400" max="6400" width="2.6640625" style="986" customWidth="1"/>
    <col min="6401" max="6401" width="3.109375" style="986" customWidth="1"/>
    <col min="6402" max="6402" width="41.44140625" style="986" customWidth="1"/>
    <col min="6403" max="6404" width="10.6640625" style="986" customWidth="1"/>
    <col min="6405" max="6405" width="4.5546875" style="986" bestFit="1" customWidth="1"/>
    <col min="6406" max="6654" width="11.44140625" style="986"/>
    <col min="6655" max="6655" width="5.5546875" style="986" customWidth="1"/>
    <col min="6656" max="6656" width="2.6640625" style="986" customWidth="1"/>
    <col min="6657" max="6657" width="3.109375" style="986" customWidth="1"/>
    <col min="6658" max="6658" width="41.44140625" style="986" customWidth="1"/>
    <col min="6659" max="6660" width="10.6640625" style="986" customWidth="1"/>
    <col min="6661" max="6661" width="4.5546875" style="986" bestFit="1" customWidth="1"/>
    <col min="6662" max="6910" width="11.44140625" style="986"/>
    <col min="6911" max="6911" width="5.5546875" style="986" customWidth="1"/>
    <col min="6912" max="6912" width="2.6640625" style="986" customWidth="1"/>
    <col min="6913" max="6913" width="3.109375" style="986" customWidth="1"/>
    <col min="6914" max="6914" width="41.44140625" style="986" customWidth="1"/>
    <col min="6915" max="6916" width="10.6640625" style="986" customWidth="1"/>
    <col min="6917" max="6917" width="4.5546875" style="986" bestFit="1" customWidth="1"/>
    <col min="6918" max="7166" width="11.44140625" style="986"/>
    <col min="7167" max="7167" width="5.5546875" style="986" customWidth="1"/>
    <col min="7168" max="7168" width="2.6640625" style="986" customWidth="1"/>
    <col min="7169" max="7169" width="3.109375" style="986" customWidth="1"/>
    <col min="7170" max="7170" width="41.44140625" style="986" customWidth="1"/>
    <col min="7171" max="7172" width="10.6640625" style="986" customWidth="1"/>
    <col min="7173" max="7173" width="4.5546875" style="986" bestFit="1" customWidth="1"/>
    <col min="7174" max="7422" width="11.44140625" style="986"/>
    <col min="7423" max="7423" width="5.5546875" style="986" customWidth="1"/>
    <col min="7424" max="7424" width="2.6640625" style="986" customWidth="1"/>
    <col min="7425" max="7425" width="3.109375" style="986" customWidth="1"/>
    <col min="7426" max="7426" width="41.44140625" style="986" customWidth="1"/>
    <col min="7427" max="7428" width="10.6640625" style="986" customWidth="1"/>
    <col min="7429" max="7429" width="4.5546875" style="986" bestFit="1" customWidth="1"/>
    <col min="7430" max="7678" width="11.44140625" style="986"/>
    <col min="7679" max="7679" width="5.5546875" style="986" customWidth="1"/>
    <col min="7680" max="7680" width="2.6640625" style="986" customWidth="1"/>
    <col min="7681" max="7681" width="3.109375" style="986" customWidth="1"/>
    <col min="7682" max="7682" width="41.44140625" style="986" customWidth="1"/>
    <col min="7683" max="7684" width="10.6640625" style="986" customWidth="1"/>
    <col min="7685" max="7685" width="4.5546875" style="986" bestFit="1" customWidth="1"/>
    <col min="7686" max="7934" width="11.44140625" style="986"/>
    <col min="7935" max="7935" width="5.5546875" style="986" customWidth="1"/>
    <col min="7936" max="7936" width="2.6640625" style="986" customWidth="1"/>
    <col min="7937" max="7937" width="3.109375" style="986" customWidth="1"/>
    <col min="7938" max="7938" width="41.44140625" style="986" customWidth="1"/>
    <col min="7939" max="7940" width="10.6640625" style="986" customWidth="1"/>
    <col min="7941" max="7941" width="4.5546875" style="986" bestFit="1" customWidth="1"/>
    <col min="7942" max="8190" width="11.44140625" style="986"/>
    <col min="8191" max="8191" width="5.5546875" style="986" customWidth="1"/>
    <col min="8192" max="8192" width="2.6640625" style="986" customWidth="1"/>
    <col min="8193" max="8193" width="3.109375" style="986" customWidth="1"/>
    <col min="8194" max="8194" width="41.44140625" style="986" customWidth="1"/>
    <col min="8195" max="8196" width="10.6640625" style="986" customWidth="1"/>
    <col min="8197" max="8197" width="4.5546875" style="986" bestFit="1" customWidth="1"/>
    <col min="8198" max="8446" width="11.44140625" style="986"/>
    <col min="8447" max="8447" width="5.5546875" style="986" customWidth="1"/>
    <col min="8448" max="8448" width="2.6640625" style="986" customWidth="1"/>
    <col min="8449" max="8449" width="3.109375" style="986" customWidth="1"/>
    <col min="8450" max="8450" width="41.44140625" style="986" customWidth="1"/>
    <col min="8451" max="8452" width="10.6640625" style="986" customWidth="1"/>
    <col min="8453" max="8453" width="4.5546875" style="986" bestFit="1" customWidth="1"/>
    <col min="8454" max="8702" width="11.44140625" style="986"/>
    <col min="8703" max="8703" width="5.5546875" style="986" customWidth="1"/>
    <col min="8704" max="8704" width="2.6640625" style="986" customWidth="1"/>
    <col min="8705" max="8705" width="3.109375" style="986" customWidth="1"/>
    <col min="8706" max="8706" width="41.44140625" style="986" customWidth="1"/>
    <col min="8707" max="8708" width="10.6640625" style="986" customWidth="1"/>
    <col min="8709" max="8709" width="4.5546875" style="986" bestFit="1" customWidth="1"/>
    <col min="8710" max="8958" width="11.44140625" style="986"/>
    <col min="8959" max="8959" width="5.5546875" style="986" customWidth="1"/>
    <col min="8960" max="8960" width="2.6640625" style="986" customWidth="1"/>
    <col min="8961" max="8961" width="3.109375" style="986" customWidth="1"/>
    <col min="8962" max="8962" width="41.44140625" style="986" customWidth="1"/>
    <col min="8963" max="8964" width="10.6640625" style="986" customWidth="1"/>
    <col min="8965" max="8965" width="4.5546875" style="986" bestFit="1" customWidth="1"/>
    <col min="8966" max="9214" width="11.44140625" style="986"/>
    <col min="9215" max="9215" width="5.5546875" style="986" customWidth="1"/>
    <col min="9216" max="9216" width="2.6640625" style="986" customWidth="1"/>
    <col min="9217" max="9217" width="3.109375" style="986" customWidth="1"/>
    <col min="9218" max="9218" width="41.44140625" style="986" customWidth="1"/>
    <col min="9219" max="9220" width="10.6640625" style="986" customWidth="1"/>
    <col min="9221" max="9221" width="4.5546875" style="986" bestFit="1" customWidth="1"/>
    <col min="9222" max="9470" width="11.44140625" style="986"/>
    <col min="9471" max="9471" width="5.5546875" style="986" customWidth="1"/>
    <col min="9472" max="9472" width="2.6640625" style="986" customWidth="1"/>
    <col min="9473" max="9473" width="3.109375" style="986" customWidth="1"/>
    <col min="9474" max="9474" width="41.44140625" style="986" customWidth="1"/>
    <col min="9475" max="9476" width="10.6640625" style="986" customWidth="1"/>
    <col min="9477" max="9477" width="4.5546875" style="986" bestFit="1" customWidth="1"/>
    <col min="9478" max="9726" width="11.44140625" style="986"/>
    <col min="9727" max="9727" width="5.5546875" style="986" customWidth="1"/>
    <col min="9728" max="9728" width="2.6640625" style="986" customWidth="1"/>
    <col min="9729" max="9729" width="3.109375" style="986" customWidth="1"/>
    <col min="9730" max="9730" width="41.44140625" style="986" customWidth="1"/>
    <col min="9731" max="9732" width="10.6640625" style="986" customWidth="1"/>
    <col min="9733" max="9733" width="4.5546875" style="986" bestFit="1" customWidth="1"/>
    <col min="9734" max="9982" width="11.44140625" style="986"/>
    <col min="9983" max="9983" width="5.5546875" style="986" customWidth="1"/>
    <col min="9984" max="9984" width="2.6640625" style="986" customWidth="1"/>
    <col min="9985" max="9985" width="3.109375" style="986" customWidth="1"/>
    <col min="9986" max="9986" width="41.44140625" style="986" customWidth="1"/>
    <col min="9987" max="9988" width="10.6640625" style="986" customWidth="1"/>
    <col min="9989" max="9989" width="4.5546875" style="986" bestFit="1" customWidth="1"/>
    <col min="9990" max="10238" width="11.44140625" style="986"/>
    <col min="10239" max="10239" width="5.5546875" style="986" customWidth="1"/>
    <col min="10240" max="10240" width="2.6640625" style="986" customWidth="1"/>
    <col min="10241" max="10241" width="3.109375" style="986" customWidth="1"/>
    <col min="10242" max="10242" width="41.44140625" style="986" customWidth="1"/>
    <col min="10243" max="10244" width="10.6640625" style="986" customWidth="1"/>
    <col min="10245" max="10245" width="4.5546875" style="986" bestFit="1" customWidth="1"/>
    <col min="10246" max="10494" width="11.44140625" style="986"/>
    <col min="10495" max="10495" width="5.5546875" style="986" customWidth="1"/>
    <col min="10496" max="10496" width="2.6640625" style="986" customWidth="1"/>
    <col min="10497" max="10497" width="3.109375" style="986" customWidth="1"/>
    <col min="10498" max="10498" width="41.44140625" style="986" customWidth="1"/>
    <col min="10499" max="10500" width="10.6640625" style="986" customWidth="1"/>
    <col min="10501" max="10501" width="4.5546875" style="986" bestFit="1" customWidth="1"/>
    <col min="10502" max="10750" width="11.44140625" style="986"/>
    <col min="10751" max="10751" width="5.5546875" style="986" customWidth="1"/>
    <col min="10752" max="10752" width="2.6640625" style="986" customWidth="1"/>
    <col min="10753" max="10753" width="3.109375" style="986" customWidth="1"/>
    <col min="10754" max="10754" width="41.44140625" style="986" customWidth="1"/>
    <col min="10755" max="10756" width="10.6640625" style="986" customWidth="1"/>
    <col min="10757" max="10757" width="4.5546875" style="986" bestFit="1" customWidth="1"/>
    <col min="10758" max="11006" width="11.44140625" style="986"/>
    <col min="11007" max="11007" width="5.5546875" style="986" customWidth="1"/>
    <col min="11008" max="11008" width="2.6640625" style="986" customWidth="1"/>
    <col min="11009" max="11009" width="3.109375" style="986" customWidth="1"/>
    <col min="11010" max="11010" width="41.44140625" style="986" customWidth="1"/>
    <col min="11011" max="11012" width="10.6640625" style="986" customWidth="1"/>
    <col min="11013" max="11013" width="4.5546875" style="986" bestFit="1" customWidth="1"/>
    <col min="11014" max="11262" width="11.44140625" style="986"/>
    <col min="11263" max="11263" width="5.5546875" style="986" customWidth="1"/>
    <col min="11264" max="11264" width="2.6640625" style="986" customWidth="1"/>
    <col min="11265" max="11265" width="3.109375" style="986" customWidth="1"/>
    <col min="11266" max="11266" width="41.44140625" style="986" customWidth="1"/>
    <col min="11267" max="11268" width="10.6640625" style="986" customWidth="1"/>
    <col min="11269" max="11269" width="4.5546875" style="986" bestFit="1" customWidth="1"/>
    <col min="11270" max="11518" width="11.44140625" style="986"/>
    <col min="11519" max="11519" width="5.5546875" style="986" customWidth="1"/>
    <col min="11520" max="11520" width="2.6640625" style="986" customWidth="1"/>
    <col min="11521" max="11521" width="3.109375" style="986" customWidth="1"/>
    <col min="11522" max="11522" width="41.44140625" style="986" customWidth="1"/>
    <col min="11523" max="11524" width="10.6640625" style="986" customWidth="1"/>
    <col min="11525" max="11525" width="4.5546875" style="986" bestFit="1" customWidth="1"/>
    <col min="11526" max="11774" width="11.44140625" style="986"/>
    <col min="11775" max="11775" width="5.5546875" style="986" customWidth="1"/>
    <col min="11776" max="11776" width="2.6640625" style="986" customWidth="1"/>
    <col min="11777" max="11777" width="3.109375" style="986" customWidth="1"/>
    <col min="11778" max="11778" width="41.44140625" style="986" customWidth="1"/>
    <col min="11779" max="11780" width="10.6640625" style="986" customWidth="1"/>
    <col min="11781" max="11781" width="4.5546875" style="986" bestFit="1" customWidth="1"/>
    <col min="11782" max="12030" width="11.44140625" style="986"/>
    <col min="12031" max="12031" width="5.5546875" style="986" customWidth="1"/>
    <col min="12032" max="12032" width="2.6640625" style="986" customWidth="1"/>
    <col min="12033" max="12033" width="3.109375" style="986" customWidth="1"/>
    <col min="12034" max="12034" width="41.44140625" style="986" customWidth="1"/>
    <col min="12035" max="12036" width="10.6640625" style="986" customWidth="1"/>
    <col min="12037" max="12037" width="4.5546875" style="986" bestFit="1" customWidth="1"/>
    <col min="12038" max="12286" width="11.44140625" style="986"/>
    <col min="12287" max="12287" width="5.5546875" style="986" customWidth="1"/>
    <col min="12288" max="12288" width="2.6640625" style="986" customWidth="1"/>
    <col min="12289" max="12289" width="3.109375" style="986" customWidth="1"/>
    <col min="12290" max="12290" width="41.44140625" style="986" customWidth="1"/>
    <col min="12291" max="12292" width="10.6640625" style="986" customWidth="1"/>
    <col min="12293" max="12293" width="4.5546875" style="986" bestFit="1" customWidth="1"/>
    <col min="12294" max="12542" width="11.44140625" style="986"/>
    <col min="12543" max="12543" width="5.5546875" style="986" customWidth="1"/>
    <col min="12544" max="12544" width="2.6640625" style="986" customWidth="1"/>
    <col min="12545" max="12545" width="3.109375" style="986" customWidth="1"/>
    <col min="12546" max="12546" width="41.44140625" style="986" customWidth="1"/>
    <col min="12547" max="12548" width="10.6640625" style="986" customWidth="1"/>
    <col min="12549" max="12549" width="4.5546875" style="986" bestFit="1" customWidth="1"/>
    <col min="12550" max="12798" width="11.44140625" style="986"/>
    <col min="12799" max="12799" width="5.5546875" style="986" customWidth="1"/>
    <col min="12800" max="12800" width="2.6640625" style="986" customWidth="1"/>
    <col min="12801" max="12801" width="3.109375" style="986" customWidth="1"/>
    <col min="12802" max="12802" width="41.44140625" style="986" customWidth="1"/>
    <col min="12803" max="12804" width="10.6640625" style="986" customWidth="1"/>
    <col min="12805" max="12805" width="4.5546875" style="986" bestFit="1" customWidth="1"/>
    <col min="12806" max="13054" width="11.44140625" style="986"/>
    <col min="13055" max="13055" width="5.5546875" style="986" customWidth="1"/>
    <col min="13056" max="13056" width="2.6640625" style="986" customWidth="1"/>
    <col min="13057" max="13057" width="3.109375" style="986" customWidth="1"/>
    <col min="13058" max="13058" width="41.44140625" style="986" customWidth="1"/>
    <col min="13059" max="13060" width="10.6640625" style="986" customWidth="1"/>
    <col min="13061" max="13061" width="4.5546875" style="986" bestFit="1" customWidth="1"/>
    <col min="13062" max="13310" width="11.44140625" style="986"/>
    <col min="13311" max="13311" width="5.5546875" style="986" customWidth="1"/>
    <col min="13312" max="13312" width="2.6640625" style="986" customWidth="1"/>
    <col min="13313" max="13313" width="3.109375" style="986" customWidth="1"/>
    <col min="13314" max="13314" width="41.44140625" style="986" customWidth="1"/>
    <col min="13315" max="13316" width="10.6640625" style="986" customWidth="1"/>
    <col min="13317" max="13317" width="4.5546875" style="986" bestFit="1" customWidth="1"/>
    <col min="13318" max="13566" width="11.44140625" style="986"/>
    <col min="13567" max="13567" width="5.5546875" style="986" customWidth="1"/>
    <col min="13568" max="13568" width="2.6640625" style="986" customWidth="1"/>
    <col min="13569" max="13569" width="3.109375" style="986" customWidth="1"/>
    <col min="13570" max="13570" width="41.44140625" style="986" customWidth="1"/>
    <col min="13571" max="13572" width="10.6640625" style="986" customWidth="1"/>
    <col min="13573" max="13573" width="4.5546875" style="986" bestFit="1" customWidth="1"/>
    <col min="13574" max="13822" width="11.44140625" style="986"/>
    <col min="13823" max="13823" width="5.5546875" style="986" customWidth="1"/>
    <col min="13824" max="13824" width="2.6640625" style="986" customWidth="1"/>
    <col min="13825" max="13825" width="3.109375" style="986" customWidth="1"/>
    <col min="13826" max="13826" width="41.44140625" style="986" customWidth="1"/>
    <col min="13827" max="13828" width="10.6640625" style="986" customWidth="1"/>
    <col min="13829" max="13829" width="4.5546875" style="986" bestFit="1" customWidth="1"/>
    <col min="13830" max="14078" width="11.44140625" style="986"/>
    <col min="14079" max="14079" width="5.5546875" style="986" customWidth="1"/>
    <col min="14080" max="14080" width="2.6640625" style="986" customWidth="1"/>
    <col min="14081" max="14081" width="3.109375" style="986" customWidth="1"/>
    <col min="14082" max="14082" width="41.44140625" style="986" customWidth="1"/>
    <col min="14083" max="14084" width="10.6640625" style="986" customWidth="1"/>
    <col min="14085" max="14085" width="4.5546875" style="986" bestFit="1" customWidth="1"/>
    <col min="14086" max="14334" width="11.44140625" style="986"/>
    <col min="14335" max="14335" width="5.5546875" style="986" customWidth="1"/>
    <col min="14336" max="14336" width="2.6640625" style="986" customWidth="1"/>
    <col min="14337" max="14337" width="3.109375" style="986" customWidth="1"/>
    <col min="14338" max="14338" width="41.44140625" style="986" customWidth="1"/>
    <col min="14339" max="14340" width="10.6640625" style="986" customWidth="1"/>
    <col min="14341" max="14341" width="4.5546875" style="986" bestFit="1" customWidth="1"/>
    <col min="14342" max="14590" width="11.44140625" style="986"/>
    <col min="14591" max="14591" width="5.5546875" style="986" customWidth="1"/>
    <col min="14592" max="14592" width="2.6640625" style="986" customWidth="1"/>
    <col min="14593" max="14593" width="3.109375" style="986" customWidth="1"/>
    <col min="14594" max="14594" width="41.44140625" style="986" customWidth="1"/>
    <col min="14595" max="14596" width="10.6640625" style="986" customWidth="1"/>
    <col min="14597" max="14597" width="4.5546875" style="986" bestFit="1" customWidth="1"/>
    <col min="14598" max="14846" width="11.44140625" style="986"/>
    <col min="14847" max="14847" width="5.5546875" style="986" customWidth="1"/>
    <col min="14848" max="14848" width="2.6640625" style="986" customWidth="1"/>
    <col min="14849" max="14849" width="3.109375" style="986" customWidth="1"/>
    <col min="14850" max="14850" width="41.44140625" style="986" customWidth="1"/>
    <col min="14851" max="14852" width="10.6640625" style="986" customWidth="1"/>
    <col min="14853" max="14853" width="4.5546875" style="986" bestFit="1" customWidth="1"/>
    <col min="14854" max="15102" width="11.44140625" style="986"/>
    <col min="15103" max="15103" width="5.5546875" style="986" customWidth="1"/>
    <col min="15104" max="15104" width="2.6640625" style="986" customWidth="1"/>
    <col min="15105" max="15105" width="3.109375" style="986" customWidth="1"/>
    <col min="15106" max="15106" width="41.44140625" style="986" customWidth="1"/>
    <col min="15107" max="15108" width="10.6640625" style="986" customWidth="1"/>
    <col min="15109" max="15109" width="4.5546875" style="986" bestFit="1" customWidth="1"/>
    <col min="15110" max="15358" width="11.44140625" style="986"/>
    <col min="15359" max="15359" width="5.5546875" style="986" customWidth="1"/>
    <col min="15360" max="15360" width="2.6640625" style="986" customWidth="1"/>
    <col min="15361" max="15361" width="3.109375" style="986" customWidth="1"/>
    <col min="15362" max="15362" width="41.44140625" style="986" customWidth="1"/>
    <col min="15363" max="15364" width="10.6640625" style="986" customWidth="1"/>
    <col min="15365" max="15365" width="4.5546875" style="986" bestFit="1" customWidth="1"/>
    <col min="15366" max="15614" width="11.44140625" style="986"/>
    <col min="15615" max="15615" width="5.5546875" style="986" customWidth="1"/>
    <col min="15616" max="15616" width="2.6640625" style="986" customWidth="1"/>
    <col min="15617" max="15617" width="3.109375" style="986" customWidth="1"/>
    <col min="15618" max="15618" width="41.44140625" style="986" customWidth="1"/>
    <col min="15619" max="15620" width="10.6640625" style="986" customWidth="1"/>
    <col min="15621" max="15621" width="4.5546875" style="986" bestFit="1" customWidth="1"/>
    <col min="15622" max="15870" width="11.44140625" style="986"/>
    <col min="15871" max="15871" width="5.5546875" style="986" customWidth="1"/>
    <col min="15872" max="15872" width="2.6640625" style="986" customWidth="1"/>
    <col min="15873" max="15873" width="3.109375" style="986" customWidth="1"/>
    <col min="15874" max="15874" width="41.44140625" style="986" customWidth="1"/>
    <col min="15875" max="15876" width="10.6640625" style="986" customWidth="1"/>
    <col min="15877" max="15877" width="4.5546875" style="986" bestFit="1" customWidth="1"/>
    <col min="15878" max="16126" width="11.44140625" style="986"/>
    <col min="16127" max="16127" width="5.5546875" style="986" customWidth="1"/>
    <col min="16128" max="16128" width="2.6640625" style="986" customWidth="1"/>
    <col min="16129" max="16129" width="3.109375" style="986" customWidth="1"/>
    <col min="16130" max="16130" width="41.44140625" style="986" customWidth="1"/>
    <col min="16131" max="16132" width="10.6640625" style="986" customWidth="1"/>
    <col min="16133" max="16133" width="4.5546875" style="986" bestFit="1" customWidth="1"/>
    <col min="16134" max="16384" width="11.44140625" style="986"/>
  </cols>
  <sheetData>
    <row r="1" spans="2:6" ht="14.4"/>
    <row r="2" spans="2:6" ht="14.4"/>
    <row r="3" spans="2:6" ht="50.25" customHeight="1" thickBot="1">
      <c r="B3" s="1393" t="s">
        <v>1903</v>
      </c>
      <c r="C3" s="1393"/>
      <c r="D3" s="1393"/>
    </row>
    <row r="4" spans="2:6" ht="11.25" customHeight="1">
      <c r="B4" s="993" t="s">
        <v>1890</v>
      </c>
      <c r="C4" s="992"/>
      <c r="D4" s="992"/>
    </row>
    <row r="5" spans="2:6" ht="22.5" customHeight="1">
      <c r="B5" s="991"/>
      <c r="C5" s="999">
        <v>2020</v>
      </c>
      <c r="D5" s="990">
        <v>2019</v>
      </c>
    </row>
    <row r="6" spans="2:6" ht="14.25" customHeight="1">
      <c r="B6" s="1000" t="s">
        <v>1456</v>
      </c>
      <c r="C6" s="1002">
        <v>-110</v>
      </c>
      <c r="D6" s="1002">
        <v>-80</v>
      </c>
    </row>
    <row r="7" spans="2:6" ht="14.25" customHeight="1">
      <c r="B7" s="1001" t="s">
        <v>1902</v>
      </c>
      <c r="C7" s="1003">
        <v>-30</v>
      </c>
      <c r="D7" s="1003">
        <v>-35</v>
      </c>
      <c r="F7" s="989"/>
    </row>
    <row r="8" spans="2:6" ht="14.25" customHeight="1">
      <c r="B8" s="1001" t="s">
        <v>1894</v>
      </c>
      <c r="C8" s="1003">
        <v>0</v>
      </c>
      <c r="D8" s="1003">
        <v>-3</v>
      </c>
    </row>
    <row r="9" spans="2:6" ht="14.25" customHeight="1">
      <c r="B9" s="1001" t="s">
        <v>1901</v>
      </c>
      <c r="C9" s="1003">
        <v>5</v>
      </c>
      <c r="D9" s="1003">
        <v>7</v>
      </c>
    </row>
    <row r="10" spans="2:6" ht="14.25" customHeight="1">
      <c r="B10" s="1001" t="s">
        <v>1899</v>
      </c>
      <c r="C10" s="1003">
        <v>-35</v>
      </c>
      <c r="D10" s="1003">
        <v>-39</v>
      </c>
    </row>
    <row r="11" spans="2:6" ht="14.25" customHeight="1">
      <c r="B11" s="1001" t="s">
        <v>1900</v>
      </c>
      <c r="C11" s="1003">
        <v>-80</v>
      </c>
      <c r="D11" s="1003">
        <v>-45</v>
      </c>
    </row>
    <row r="12" spans="2:6" ht="14.25" customHeight="1">
      <c r="B12" s="1001" t="s">
        <v>1894</v>
      </c>
      <c r="C12" s="1003">
        <v>-145</v>
      </c>
      <c r="D12" s="1003">
        <v>-111</v>
      </c>
    </row>
    <row r="13" spans="2:6" ht="14.25" customHeight="1">
      <c r="B13" s="1001" t="s">
        <v>1893</v>
      </c>
      <c r="C13" s="1003">
        <v>65</v>
      </c>
      <c r="D13" s="1003">
        <v>66</v>
      </c>
    </row>
    <row r="14" spans="2:6" ht="14.25" customHeight="1">
      <c r="B14" s="1001" t="s">
        <v>1899</v>
      </c>
      <c r="C14" s="1003">
        <v>0</v>
      </c>
      <c r="D14" s="1003">
        <v>0</v>
      </c>
    </row>
    <row r="15" spans="2:6" ht="14.25" customHeight="1">
      <c r="B15" s="1000" t="s">
        <v>1476</v>
      </c>
      <c r="C15" s="1002">
        <v>-14</v>
      </c>
      <c r="D15" s="1002">
        <v>-25</v>
      </c>
    </row>
    <row r="16" spans="2:6" ht="14.25" customHeight="1">
      <c r="B16" s="1001" t="s">
        <v>1898</v>
      </c>
      <c r="C16" s="1003">
        <v>0</v>
      </c>
      <c r="D16" s="1003">
        <v>-4</v>
      </c>
    </row>
    <row r="17" spans="2:4" ht="14.25" customHeight="1">
      <c r="B17" s="1001" t="s">
        <v>1897</v>
      </c>
      <c r="C17" s="1003">
        <v>0</v>
      </c>
      <c r="D17" s="1003">
        <v>1</v>
      </c>
    </row>
    <row r="18" spans="2:4" ht="14.25" customHeight="1">
      <c r="B18" s="1001" t="s">
        <v>1881</v>
      </c>
      <c r="C18" s="1003">
        <v>-14</v>
      </c>
      <c r="D18" s="1003">
        <v>-22</v>
      </c>
    </row>
    <row r="19" spans="2:4" ht="14.25" customHeight="1">
      <c r="B19" s="1000" t="s">
        <v>1896</v>
      </c>
      <c r="C19" s="1002">
        <v>12</v>
      </c>
      <c r="D19" s="1002">
        <v>-1</v>
      </c>
    </row>
    <row r="20" spans="2:4" ht="14.25" customHeight="1">
      <c r="B20" s="1001" t="s">
        <v>1895</v>
      </c>
      <c r="C20" s="1003">
        <v>-2</v>
      </c>
      <c r="D20" s="1003">
        <v>0</v>
      </c>
    </row>
    <row r="21" spans="2:4" ht="14.25" customHeight="1">
      <c r="B21" s="1001" t="s">
        <v>1894</v>
      </c>
      <c r="C21" s="1003">
        <v>-4</v>
      </c>
      <c r="D21" s="1003">
        <v>-2</v>
      </c>
    </row>
    <row r="22" spans="2:4" ht="14.25" customHeight="1">
      <c r="B22" s="1001" t="s">
        <v>1893</v>
      </c>
      <c r="C22" s="1003">
        <v>2</v>
      </c>
      <c r="D22" s="1003">
        <v>2</v>
      </c>
    </row>
    <row r="23" spans="2:4" ht="14.25" customHeight="1">
      <c r="B23" s="1001" t="s">
        <v>1892</v>
      </c>
      <c r="C23" s="1003">
        <v>14</v>
      </c>
      <c r="D23" s="1003">
        <v>-1</v>
      </c>
    </row>
    <row r="24" spans="2:4" ht="14.25" customHeight="1">
      <c r="B24" s="994" t="s">
        <v>1677</v>
      </c>
      <c r="C24" s="1004">
        <v>-112</v>
      </c>
      <c r="D24" s="1004">
        <v>-106</v>
      </c>
    </row>
    <row r="25" spans="2:4" ht="14.4"/>
    <row r="26" spans="2:4" ht="14.4"/>
    <row r="27" spans="2:4" ht="14.4"/>
    <row r="28" spans="2:4" ht="14.4"/>
    <row r="29" spans="2:4" ht="14.4"/>
    <row r="30" spans="2:4" ht="14.4"/>
    <row r="31" spans="2:4" ht="14.4"/>
    <row r="32" spans="2:4" ht="14.4"/>
    <row r="33" ht="14.4"/>
    <row r="34" ht="14.4"/>
    <row r="35" ht="14.4"/>
    <row r="36" ht="14.4"/>
    <row r="37" ht="14.4"/>
    <row r="38" ht="14.4"/>
    <row r="39" ht="14.4"/>
    <row r="40" ht="14.4"/>
    <row r="41" ht="14.4"/>
    <row r="42" ht="14.4"/>
    <row r="43" ht="14.4"/>
    <row r="44" ht="14.4"/>
    <row r="45" ht="14.4"/>
    <row r="46" ht="14.4"/>
    <row r="47" ht="14.4"/>
    <row r="48" ht="14.4"/>
    <row r="49" ht="14.4"/>
    <row r="50" ht="14.4"/>
    <row r="51" ht="14.4"/>
    <row r="52" ht="14.4"/>
    <row r="53" ht="14.4"/>
    <row r="54" ht="14.4"/>
    <row r="55" ht="14.4"/>
    <row r="56" ht="14.4"/>
    <row r="57" ht="14.4"/>
    <row r="58" ht="14.4"/>
    <row r="59" ht="14.4"/>
    <row r="60" ht="14.4"/>
    <row r="61" ht="14.4"/>
    <row r="62" ht="14.4"/>
    <row r="63" ht="14.4"/>
    <row r="64" ht="14.4"/>
    <row r="65" ht="14.4"/>
    <row r="66" ht="14.4"/>
    <row r="67" ht="14.4"/>
    <row r="68" ht="14.4"/>
    <row r="69" ht="14.4"/>
    <row r="70" ht="14.4"/>
    <row r="71" ht="14.4"/>
    <row r="72" ht="14.4"/>
    <row r="73" ht="14.4"/>
    <row r="74" ht="14.4"/>
    <row r="75" ht="14.4"/>
    <row r="76" ht="14.4"/>
    <row r="77" ht="14.4"/>
    <row r="78" ht="14.4"/>
    <row r="79" ht="14.4"/>
    <row r="80" ht="14.4"/>
    <row r="81" ht="14.4"/>
    <row r="82" ht="14.4"/>
    <row r="83" ht="14.4"/>
    <row r="84" ht="14.4"/>
    <row r="85" ht="14.4"/>
    <row r="86" ht="14.4"/>
    <row r="87" ht="14.4"/>
    <row r="88" ht="14.4"/>
    <row r="89" ht="14.4"/>
    <row r="90" ht="14.4"/>
    <row r="91" ht="14.4"/>
    <row r="92" ht="14.4"/>
    <row r="93" ht="14.4"/>
    <row r="94" ht="14.4"/>
    <row r="95" ht="14.4"/>
    <row r="96" ht="14.4"/>
    <row r="97" ht="14.4"/>
    <row r="98" ht="14.4"/>
    <row r="99" ht="14.4"/>
    <row r="100" ht="14.4"/>
    <row r="101" ht="14.4"/>
    <row r="102" ht="14.4"/>
    <row r="103" ht="14.4"/>
    <row r="104" ht="14.4"/>
    <row r="105" ht="14.4"/>
    <row r="106" ht="14.4"/>
    <row r="107" ht="14.4"/>
    <row r="108" ht="14.4"/>
    <row r="109" ht="14.4"/>
    <row r="110" ht="14.4"/>
    <row r="111" ht="14.4"/>
    <row r="112" ht="14.4"/>
    <row r="113" ht="14.4"/>
    <row r="114" ht="14.4"/>
    <row r="115" ht="14.4"/>
    <row r="116" ht="14.4"/>
    <row r="117" ht="14.4"/>
    <row r="118" ht="14.4"/>
    <row r="119" ht="14.4"/>
    <row r="120" ht="14.4"/>
    <row r="121" ht="14.4"/>
    <row r="122" ht="14.4"/>
    <row r="123" ht="14.4"/>
    <row r="124" ht="14.4"/>
    <row r="125" ht="14.4"/>
    <row r="126" ht="14.4"/>
    <row r="127" ht="14.4"/>
    <row r="128" ht="14.4"/>
    <row r="129" ht="14.4"/>
    <row r="130" ht="14.4"/>
    <row r="131" ht="14.4"/>
    <row r="132" ht="14.4"/>
    <row r="133" ht="14.4"/>
    <row r="134" ht="14.4"/>
    <row r="135" ht="14.4"/>
    <row r="136" ht="14.4"/>
    <row r="137" ht="14.4"/>
    <row r="138" ht="14.4"/>
    <row r="139" ht="14.4"/>
    <row r="140" ht="14.4"/>
    <row r="141" ht="14.4"/>
    <row r="142" ht="14.4"/>
    <row r="143" ht="14.4"/>
    <row r="144" ht="14.4"/>
    <row r="145" ht="14.4"/>
    <row r="146" ht="14.4"/>
    <row r="147" ht="14.4"/>
    <row r="148" ht="14.4"/>
    <row r="149" ht="14.4"/>
    <row r="150" ht="14.4"/>
    <row r="151" ht="14.4"/>
    <row r="152" ht="14.4"/>
    <row r="153" ht="14.4"/>
    <row r="154" ht="14.4"/>
    <row r="155" ht="14.4"/>
    <row r="156" ht="14.4"/>
  </sheetData>
  <mergeCells count="1">
    <mergeCell ref="B3:D3"/>
  </mergeCells>
  <pageMargins left="0.70866141732283505" right="0.70866141732283505" top="0.74803149606299202" bottom="0.74803149606299202" header="0.31496062992126" footer="0.31496062992126"/>
  <pageSetup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B1:Q66"/>
  <sheetViews>
    <sheetView showGridLines="0" showRowColHeaders="0" topLeftCell="A2" zoomScaleNormal="100" workbookViewId="0"/>
  </sheetViews>
  <sheetFormatPr baseColWidth="10" defaultColWidth="9.109375" defaultRowHeight="13.2"/>
  <cols>
    <col min="2" max="2" width="37.33203125"/>
    <col min="3" max="3" width="12.5546875"/>
    <col min="4" max="4" width="14.88671875"/>
    <col min="5" max="5" width="15.33203125"/>
    <col min="6" max="6" width="19.88671875"/>
    <col min="7" max="7" width="12.33203125"/>
    <col min="8" max="8" width="13.88671875"/>
    <col min="9" max="9" width="12"/>
    <col min="10" max="11" width="12.88671875"/>
    <col min="12" max="12" width="14.33203125"/>
    <col min="13" max="13" width="19.44140625"/>
    <col min="14" max="14" width="12.88671875"/>
    <col min="15" max="15" width="14.109375"/>
    <col min="16" max="16" width="11.88671875"/>
    <col min="17" max="17" width="13.88671875"/>
  </cols>
  <sheetData>
    <row r="1" spans="2:17" ht="15" hidden="1" customHeight="1">
      <c r="B1" s="1396" t="s">
        <v>765</v>
      </c>
      <c r="C1" s="1396" t="s">
        <v>0</v>
      </c>
      <c r="D1" s="1396" t="s">
        <v>0</v>
      </c>
      <c r="E1" s="1396" t="s">
        <v>0</v>
      </c>
      <c r="F1" s="1396" t="s">
        <v>0</v>
      </c>
      <c r="G1" s="1396" t="s">
        <v>0</v>
      </c>
      <c r="H1" s="1396" t="s">
        <v>0</v>
      </c>
      <c r="I1" s="1396" t="s">
        <v>0</v>
      </c>
      <c r="J1" s="1396" t="s">
        <v>0</v>
      </c>
      <c r="K1" s="1396" t="s">
        <v>0</v>
      </c>
      <c r="L1" s="1396" t="s">
        <v>0</v>
      </c>
      <c r="M1" s="1396" t="s">
        <v>0</v>
      </c>
      <c r="N1" s="1396" t="s">
        <v>0</v>
      </c>
      <c r="O1" s="1396" t="s">
        <v>0</v>
      </c>
      <c r="P1" s="1396" t="s">
        <v>0</v>
      </c>
      <c r="Q1" s="1396" t="s">
        <v>0</v>
      </c>
    </row>
    <row r="2" spans="2:17" ht="15" customHeight="1">
      <c r="B2" s="67"/>
      <c r="C2" s="67"/>
      <c r="D2" s="67"/>
      <c r="E2" s="67"/>
      <c r="F2" s="67"/>
      <c r="G2" s="67"/>
      <c r="H2" s="67"/>
      <c r="I2" s="67"/>
      <c r="J2" s="67"/>
      <c r="K2" s="67"/>
      <c r="L2" s="67"/>
      <c r="M2" s="67"/>
      <c r="N2" s="67"/>
      <c r="O2" s="67"/>
      <c r="P2" s="67"/>
      <c r="Q2" s="67"/>
    </row>
    <row r="3" spans="2:17" ht="18" customHeight="1" thickBot="1">
      <c r="B3" s="292" t="s">
        <v>1876</v>
      </c>
      <c r="C3" s="292"/>
      <c r="D3" s="292"/>
      <c r="E3" s="292"/>
      <c r="F3" s="292"/>
      <c r="G3" s="292"/>
      <c r="H3" s="292"/>
      <c r="I3" s="292"/>
      <c r="J3" s="292"/>
      <c r="K3" s="292"/>
      <c r="L3" s="292"/>
      <c r="M3" s="292"/>
      <c r="N3" s="292"/>
      <c r="O3" s="292"/>
      <c r="P3" s="292"/>
      <c r="Q3" s="292"/>
    </row>
    <row r="4" spans="2:17" ht="17.25" customHeight="1">
      <c r="B4" s="206" t="s">
        <v>766</v>
      </c>
      <c r="C4" s="382"/>
      <c r="D4" s="382"/>
      <c r="E4" s="382"/>
      <c r="F4" s="382"/>
      <c r="G4" s="382"/>
      <c r="H4" s="382"/>
      <c r="I4" s="382"/>
      <c r="J4" s="383"/>
      <c r="K4" s="382"/>
      <c r="L4" s="382"/>
      <c r="M4" s="382"/>
      <c r="N4" s="382"/>
      <c r="O4" s="382"/>
      <c r="P4" s="382"/>
      <c r="Q4" s="382"/>
    </row>
    <row r="5" spans="2:17" ht="30" customHeight="1">
      <c r="B5" s="1397"/>
      <c r="C5" s="1398" t="s">
        <v>767</v>
      </c>
      <c r="D5" s="1399" t="s">
        <v>0</v>
      </c>
      <c r="E5" s="1399" t="s">
        <v>0</v>
      </c>
      <c r="F5" s="1399" t="s">
        <v>0</v>
      </c>
      <c r="G5" s="1399" t="s">
        <v>0</v>
      </c>
      <c r="H5" s="1399" t="s">
        <v>0</v>
      </c>
      <c r="I5" s="1400" t="s">
        <v>0</v>
      </c>
      <c r="J5" s="1398" t="s">
        <v>768</v>
      </c>
      <c r="K5" s="1399" t="s">
        <v>0</v>
      </c>
      <c r="L5" s="1399" t="s">
        <v>0</v>
      </c>
      <c r="M5" s="1399" t="s">
        <v>0</v>
      </c>
      <c r="N5" s="1399" t="s">
        <v>0</v>
      </c>
      <c r="O5" s="1399" t="s">
        <v>0</v>
      </c>
      <c r="P5" s="1400" t="s">
        <v>0</v>
      </c>
      <c r="Q5" s="384" t="s">
        <v>767</v>
      </c>
    </row>
    <row r="6" spans="2:17" ht="30" customHeight="1">
      <c r="B6" s="1397" t="s">
        <v>0</v>
      </c>
      <c r="C6" s="1401"/>
      <c r="D6" s="1403" t="s">
        <v>769</v>
      </c>
      <c r="E6" s="1404" t="s">
        <v>0</v>
      </c>
      <c r="F6" s="1405" t="s">
        <v>0</v>
      </c>
      <c r="G6" s="1406" t="s">
        <v>770</v>
      </c>
      <c r="H6" s="1407" t="s">
        <v>0</v>
      </c>
      <c r="I6" s="1408" t="s">
        <v>0</v>
      </c>
      <c r="J6" s="1401"/>
      <c r="K6" s="1406" t="s">
        <v>769</v>
      </c>
      <c r="L6" s="1407" t="s">
        <v>0</v>
      </c>
      <c r="M6" s="1408" t="s">
        <v>0</v>
      </c>
      <c r="N6" s="1406" t="s">
        <v>770</v>
      </c>
      <c r="O6" s="1407" t="s">
        <v>0</v>
      </c>
      <c r="P6" s="1408" t="s">
        <v>0</v>
      </c>
      <c r="Q6" s="1409" t="s">
        <v>771</v>
      </c>
    </row>
    <row r="7" spans="2:17" ht="82.5" customHeight="1">
      <c r="B7" s="1397" t="s">
        <v>0</v>
      </c>
      <c r="C7" s="1402" t="s">
        <v>0</v>
      </c>
      <c r="D7" s="385"/>
      <c r="E7" s="386" t="s">
        <v>772</v>
      </c>
      <c r="F7" s="386" t="s">
        <v>773</v>
      </c>
      <c r="G7" s="387"/>
      <c r="H7" s="386" t="s">
        <v>772</v>
      </c>
      <c r="I7" s="386" t="s">
        <v>774</v>
      </c>
      <c r="J7" s="1402" t="s">
        <v>0</v>
      </c>
      <c r="K7" s="387"/>
      <c r="L7" s="386" t="s">
        <v>772</v>
      </c>
      <c r="M7" s="386" t="s">
        <v>773</v>
      </c>
      <c r="N7" s="387"/>
      <c r="O7" s="386" t="s">
        <v>772</v>
      </c>
      <c r="P7" s="386" t="s">
        <v>774</v>
      </c>
      <c r="Q7" s="1410" t="s">
        <v>0</v>
      </c>
    </row>
    <row r="8" spans="2:17" ht="24" customHeight="1">
      <c r="B8" s="388" t="s">
        <v>775</v>
      </c>
      <c r="C8" s="389">
        <v>14356.454621499985</v>
      </c>
      <c r="D8" s="390">
        <v>13640.502567719983</v>
      </c>
      <c r="E8" s="390">
        <v>340.92956303999983</v>
      </c>
      <c r="F8" s="390">
        <v>4439.9828389099976</v>
      </c>
      <c r="G8" s="390">
        <v>715.9520537799998</v>
      </c>
      <c r="H8" s="390">
        <v>579.01959234999993</v>
      </c>
      <c r="I8" s="390">
        <v>630.74713683999994</v>
      </c>
      <c r="J8" s="390">
        <v>-406.41069555039229</v>
      </c>
      <c r="K8" s="390">
        <v>-210.36749599735606</v>
      </c>
      <c r="L8" s="390">
        <v>-12.943988937024553</v>
      </c>
      <c r="M8" s="390">
        <v>-181.32743216254667</v>
      </c>
      <c r="N8" s="390">
        <v>-196.0431995530362</v>
      </c>
      <c r="O8" s="390">
        <v>-93.945199486466848</v>
      </c>
      <c r="P8" s="390">
        <v>-107.09354301772103</v>
      </c>
      <c r="Q8" s="390">
        <v>142.25491407999999</v>
      </c>
    </row>
    <row r="9" spans="2:17" ht="24" customHeight="1">
      <c r="B9" s="391" t="s">
        <v>776</v>
      </c>
      <c r="C9" s="392">
        <v>11136.238355199985</v>
      </c>
      <c r="D9" s="392">
        <v>10520.639157109985</v>
      </c>
      <c r="E9" s="392">
        <v>269.52272563999986</v>
      </c>
      <c r="F9" s="392">
        <v>3867.3098343599977</v>
      </c>
      <c r="G9" s="392">
        <v>615.59919808999996</v>
      </c>
      <c r="H9" s="392">
        <v>518.05250330999991</v>
      </c>
      <c r="I9" s="392">
        <v>536.88780168999995</v>
      </c>
      <c r="J9" s="392">
        <v>-318.72031426009835</v>
      </c>
      <c r="K9" s="392">
        <v>-160.96570349010884</v>
      </c>
      <c r="L9" s="392">
        <v>-8.8202082156937287</v>
      </c>
      <c r="M9" s="392">
        <v>-146.61858730672321</v>
      </c>
      <c r="N9" s="392">
        <v>-157.75461076998948</v>
      </c>
      <c r="O9" s="392">
        <v>-69.926381937476478</v>
      </c>
      <c r="P9" s="392">
        <v>-73.623228287977767</v>
      </c>
      <c r="Q9" s="392">
        <v>100.70766722</v>
      </c>
    </row>
    <row r="10" spans="2:17" ht="24" customHeight="1">
      <c r="B10" s="393" t="s">
        <v>777</v>
      </c>
      <c r="C10" s="394">
        <v>10589.678991609986</v>
      </c>
      <c r="D10" s="394">
        <v>9993.5998178899845</v>
      </c>
      <c r="E10" s="394">
        <v>266.65795187999987</v>
      </c>
      <c r="F10" s="394">
        <v>3726.8719095599977</v>
      </c>
      <c r="G10" s="394">
        <v>596.07917371999986</v>
      </c>
      <c r="H10" s="394">
        <v>514.26169059999984</v>
      </c>
      <c r="I10" s="394">
        <v>522.2722895899999</v>
      </c>
      <c r="J10" s="394">
        <v>-230.81718867483076</v>
      </c>
      <c r="K10" s="394">
        <v>-109.9886337862275</v>
      </c>
      <c r="L10" s="394">
        <v>-8.6640113363289011</v>
      </c>
      <c r="M10" s="394">
        <v>-105.53235193461856</v>
      </c>
      <c r="N10" s="394">
        <v>-120.82855488860326</v>
      </c>
      <c r="O10" s="394">
        <v>-67.861812348205163</v>
      </c>
      <c r="P10" s="394">
        <v>-65.272645341502127</v>
      </c>
      <c r="Q10" s="394">
        <v>86.226247079999993</v>
      </c>
    </row>
    <row r="11" spans="2:17" ht="24" customHeight="1">
      <c r="B11" s="391" t="s">
        <v>778</v>
      </c>
      <c r="C11" s="392">
        <v>3220.2162662999999</v>
      </c>
      <c r="D11" s="392">
        <v>3119.8634106099998</v>
      </c>
      <c r="E11" s="392">
        <v>71.406837399999986</v>
      </c>
      <c r="F11" s="392">
        <v>572.67300454999997</v>
      </c>
      <c r="G11" s="392">
        <v>100.35285569</v>
      </c>
      <c r="H11" s="392">
        <v>60.967089039999998</v>
      </c>
      <c r="I11" s="392">
        <v>93.859335150000007</v>
      </c>
      <c r="J11" s="392">
        <v>-87.690381290293942</v>
      </c>
      <c r="K11" s="392">
        <v>-49.401792507247208</v>
      </c>
      <c r="L11" s="392">
        <v>-4.1237807213308235</v>
      </c>
      <c r="M11" s="392">
        <v>-34.708844855823457</v>
      </c>
      <c r="N11" s="392">
        <v>-38.288588783046727</v>
      </c>
      <c r="O11" s="392">
        <v>-24.018817548990391</v>
      </c>
      <c r="P11" s="392">
        <v>-33.470314729743258</v>
      </c>
      <c r="Q11" s="392">
        <v>41.547246860000001</v>
      </c>
    </row>
    <row r="12" spans="2:17" ht="24" customHeight="1">
      <c r="B12" s="393" t="s">
        <v>779</v>
      </c>
      <c r="C12" s="394">
        <v>2308.7462217599987</v>
      </c>
      <c r="D12" s="394">
        <v>2215.5790256399987</v>
      </c>
      <c r="E12" s="394">
        <v>41.503861229999998</v>
      </c>
      <c r="F12" s="394">
        <v>356.91286229999969</v>
      </c>
      <c r="G12" s="394">
        <v>93.16719612</v>
      </c>
      <c r="H12" s="394">
        <v>54.769500279999995</v>
      </c>
      <c r="I12" s="394">
        <v>87.859142939999998</v>
      </c>
      <c r="J12" s="394">
        <v>-74.249889250049407</v>
      </c>
      <c r="K12" s="394">
        <v>-37.350736331877066</v>
      </c>
      <c r="L12" s="394">
        <v>-2.6499496965445668</v>
      </c>
      <c r="M12" s="394">
        <v>-25.183923188138571</v>
      </c>
      <c r="N12" s="394">
        <v>-36.899152918172348</v>
      </c>
      <c r="O12" s="394">
        <v>-23.594625910170034</v>
      </c>
      <c r="P12" s="394">
        <v>-33.026643292090689</v>
      </c>
      <c r="Q12" s="394">
        <v>26.179813679999999</v>
      </c>
    </row>
    <row r="13" spans="2:17" ht="24" customHeight="1">
      <c r="B13" s="395" t="s">
        <v>780</v>
      </c>
      <c r="C13" s="392">
        <v>725.62552159000006</v>
      </c>
      <c r="D13" s="392">
        <v>673.56044022000003</v>
      </c>
      <c r="E13" s="392">
        <v>20.589065349999998</v>
      </c>
      <c r="F13" s="392">
        <v>166.66321448000002</v>
      </c>
      <c r="G13" s="392">
        <v>52.065081370000001</v>
      </c>
      <c r="H13" s="392">
        <v>34.114274520000002</v>
      </c>
      <c r="I13" s="392">
        <v>51.168583950000006</v>
      </c>
      <c r="J13" s="392">
        <v>-19.517818024410083</v>
      </c>
      <c r="K13" s="392">
        <v>-5.9602949484567862</v>
      </c>
      <c r="L13" s="392">
        <v>-3.4562160000000001E-2</v>
      </c>
      <c r="M13" s="392">
        <v>-4.4397976066510205</v>
      </c>
      <c r="N13" s="392">
        <v>-13.557523075953297</v>
      </c>
      <c r="O13" s="392">
        <v>-10.735279368497871</v>
      </c>
      <c r="P13" s="392">
        <v>-13.516756425953295</v>
      </c>
      <c r="Q13" s="392">
        <v>21.06097828</v>
      </c>
    </row>
    <row r="14" spans="2:17" ht="15.75" customHeight="1">
      <c r="B14" s="396"/>
      <c r="C14" s="396"/>
      <c r="D14" s="396"/>
      <c r="E14" s="396"/>
      <c r="F14" s="396"/>
      <c r="G14" s="396"/>
      <c r="H14" s="396"/>
      <c r="I14" s="396"/>
      <c r="J14" s="396"/>
      <c r="K14" s="396"/>
      <c r="L14" s="396"/>
      <c r="M14" s="396"/>
      <c r="N14" s="396"/>
      <c r="O14" s="396"/>
      <c r="P14" s="396"/>
      <c r="Q14" s="396"/>
    </row>
    <row r="15" spans="2:17" ht="50.25" customHeight="1">
      <c r="B15" s="1394" t="s">
        <v>1237</v>
      </c>
      <c r="C15" s="1395" t="s">
        <v>0</v>
      </c>
      <c r="D15" s="1395" t="s">
        <v>0</v>
      </c>
      <c r="E15" s="1395" t="s">
        <v>0</v>
      </c>
      <c r="F15" s="1395" t="s">
        <v>0</v>
      </c>
      <c r="G15" s="1395" t="s">
        <v>0</v>
      </c>
      <c r="H15" s="1395" t="s">
        <v>0</v>
      </c>
      <c r="I15" s="1395" t="s">
        <v>0</v>
      </c>
      <c r="J15" s="1395" t="s">
        <v>0</v>
      </c>
      <c r="K15" s="1395" t="s">
        <v>0</v>
      </c>
      <c r="L15" s="1395" t="s">
        <v>0</v>
      </c>
      <c r="M15" s="1395" t="s">
        <v>0</v>
      </c>
      <c r="N15" s="1395" t="s">
        <v>0</v>
      </c>
      <c r="O15" s="1395" t="s">
        <v>0</v>
      </c>
      <c r="P15" s="1395" t="s">
        <v>0</v>
      </c>
      <c r="Q15" s="1395" t="s">
        <v>0</v>
      </c>
    </row>
    <row r="16" spans="2:17" ht="50.25" customHeight="1">
      <c r="B16" s="1395" t="s">
        <v>0</v>
      </c>
      <c r="C16" s="1395" t="s">
        <v>0</v>
      </c>
      <c r="D16" s="1395" t="s">
        <v>0</v>
      </c>
      <c r="E16" s="1395" t="s">
        <v>0</v>
      </c>
      <c r="F16" s="1395" t="s">
        <v>0</v>
      </c>
      <c r="G16" s="1395" t="s">
        <v>0</v>
      </c>
      <c r="H16" s="1395" t="s">
        <v>0</v>
      </c>
      <c r="I16" s="1395" t="s">
        <v>0</v>
      </c>
      <c r="J16" s="1395" t="s">
        <v>0</v>
      </c>
      <c r="K16" s="1395" t="s">
        <v>0</v>
      </c>
      <c r="L16" s="1395" t="s">
        <v>0</v>
      </c>
      <c r="M16" s="1395" t="s">
        <v>0</v>
      </c>
      <c r="N16" s="1395" t="s">
        <v>0</v>
      </c>
      <c r="O16" s="1395" t="s">
        <v>0</v>
      </c>
      <c r="P16" s="1395" t="s">
        <v>0</v>
      </c>
      <c r="Q16" s="1395" t="s">
        <v>0</v>
      </c>
    </row>
    <row r="17" spans="2:17" ht="50.25" customHeight="1">
      <c r="B17" s="1395" t="s">
        <v>0</v>
      </c>
      <c r="C17" s="1395" t="s">
        <v>0</v>
      </c>
      <c r="D17" s="1395" t="s">
        <v>0</v>
      </c>
      <c r="E17" s="1395" t="s">
        <v>0</v>
      </c>
      <c r="F17" s="1395" t="s">
        <v>0</v>
      </c>
      <c r="G17" s="1395" t="s">
        <v>0</v>
      </c>
      <c r="H17" s="1395" t="s">
        <v>0</v>
      </c>
      <c r="I17" s="1395" t="s">
        <v>0</v>
      </c>
      <c r="J17" s="1395" t="s">
        <v>0</v>
      </c>
      <c r="K17" s="1395" t="s">
        <v>0</v>
      </c>
      <c r="L17" s="1395" t="s">
        <v>0</v>
      </c>
      <c r="M17" s="1395" t="s">
        <v>0</v>
      </c>
      <c r="N17" s="1395" t="s">
        <v>0</v>
      </c>
      <c r="O17" s="1395" t="s">
        <v>0</v>
      </c>
      <c r="P17" s="1395" t="s">
        <v>0</v>
      </c>
      <c r="Q17" s="1395" t="s">
        <v>0</v>
      </c>
    </row>
    <row r="18" spans="2:17" ht="50.25" customHeight="1">
      <c r="B18" s="1395" t="s">
        <v>0</v>
      </c>
      <c r="C18" s="1395" t="s">
        <v>0</v>
      </c>
      <c r="D18" s="1395" t="s">
        <v>0</v>
      </c>
      <c r="E18" s="1395" t="s">
        <v>0</v>
      </c>
      <c r="F18" s="1395" t="s">
        <v>0</v>
      </c>
      <c r="G18" s="1395" t="s">
        <v>0</v>
      </c>
      <c r="H18" s="1395" t="s">
        <v>0</v>
      </c>
      <c r="I18" s="1395" t="s">
        <v>0</v>
      </c>
      <c r="J18" s="1395" t="s">
        <v>0</v>
      </c>
      <c r="K18" s="1395" t="s">
        <v>0</v>
      </c>
      <c r="L18" s="1395" t="s">
        <v>0</v>
      </c>
      <c r="M18" s="1395" t="s">
        <v>0</v>
      </c>
      <c r="N18" s="1395" t="s">
        <v>0</v>
      </c>
      <c r="O18" s="1395" t="s">
        <v>0</v>
      </c>
      <c r="P18" s="1395" t="s">
        <v>0</v>
      </c>
      <c r="Q18" s="1395" t="s">
        <v>0</v>
      </c>
    </row>
    <row r="19" spans="2:17" ht="86.25" customHeight="1">
      <c r="B19" s="1395" t="s">
        <v>0</v>
      </c>
      <c r="C19" s="1395" t="s">
        <v>0</v>
      </c>
      <c r="D19" s="1395" t="s">
        <v>0</v>
      </c>
      <c r="E19" s="1395" t="s">
        <v>0</v>
      </c>
      <c r="F19" s="1395" t="s">
        <v>0</v>
      </c>
      <c r="G19" s="1395" t="s">
        <v>0</v>
      </c>
      <c r="H19" s="1395" t="s">
        <v>0</v>
      </c>
      <c r="I19" s="1395" t="s">
        <v>0</v>
      </c>
      <c r="J19" s="1395" t="s">
        <v>0</v>
      </c>
      <c r="K19" s="1395" t="s">
        <v>0</v>
      </c>
      <c r="L19" s="1395" t="s">
        <v>0</v>
      </c>
      <c r="M19" s="1395" t="s">
        <v>0</v>
      </c>
      <c r="N19" s="1395" t="s">
        <v>0</v>
      </c>
      <c r="O19" s="1395" t="s">
        <v>0</v>
      </c>
      <c r="P19" s="1395" t="s">
        <v>0</v>
      </c>
      <c r="Q19" s="1395" t="s">
        <v>0</v>
      </c>
    </row>
    <row r="20" spans="2:17" ht="15.75" customHeight="1"/>
    <row r="21" spans="2:17" ht="15.75" customHeight="1"/>
    <row r="22" spans="2:17" ht="15.75" customHeight="1"/>
    <row r="23" spans="2:17" ht="18" customHeight="1"/>
    <row r="24" spans="2:17" ht="17.25" customHeight="1"/>
    <row r="25" spans="2:17" ht="30" customHeight="1"/>
    <row r="26" spans="2:17" ht="30" customHeight="1"/>
    <row r="27" spans="2:17" ht="75.75" customHeight="1"/>
    <row r="28" spans="2:17" ht="24" customHeight="1"/>
    <row r="29" spans="2:17" ht="24" customHeight="1"/>
    <row r="30" spans="2:17" ht="24" customHeight="1"/>
    <row r="31" spans="2:17" ht="24" customHeight="1"/>
    <row r="32" spans="2:17" ht="24" customHeight="1"/>
    <row r="33" ht="24" customHeight="1"/>
    <row r="34" ht="15.75" customHeight="1"/>
    <row r="35" ht="38.25" customHeight="1"/>
    <row r="36" ht="38.25" customHeight="1"/>
    <row r="37" ht="38.25" customHeight="1"/>
    <row r="38" ht="38.25" customHeight="1"/>
    <row r="39" ht="38.25" customHeight="1"/>
    <row r="40" ht="15.75" customHeight="1"/>
    <row r="41" ht="15" customHeight="1"/>
    <row r="42" ht="15" customHeight="1"/>
    <row r="43" ht="18" customHeight="1"/>
    <row r="44" ht="17.25" customHeight="1"/>
    <row r="45" ht="30" customHeight="1"/>
    <row r="46" ht="30" customHeight="1"/>
    <row r="47" ht="77.25" customHeight="1"/>
    <row r="48" ht="24" customHeight="1"/>
    <row r="49" ht="24" customHeight="1"/>
    <row r="50" ht="24" customHeight="1"/>
    <row r="51" ht="24" customHeight="1"/>
    <row r="52" ht="24" customHeight="1"/>
    <row r="53" ht="24" customHeight="1"/>
    <row r="54" ht="15.75" customHeight="1"/>
    <row r="55" ht="38.25" customHeight="1"/>
    <row r="56" ht="38.25" customHeight="1"/>
    <row r="57" ht="38.25" customHeight="1"/>
    <row r="58" ht="38.25" customHeight="1"/>
    <row r="59" ht="38.25" customHeight="1"/>
    <row r="60" ht="15.75" customHeight="1"/>
    <row r="61" ht="15.75" customHeight="1"/>
    <row r="62" ht="15.75" customHeight="1"/>
    <row r="63" ht="15.75" customHeight="1"/>
    <row r="64" ht="15.75" customHeight="1"/>
    <row r="65" ht="15.75" customHeight="1"/>
    <row r="66" ht="15" customHeight="1"/>
  </sheetData>
  <mergeCells count="12">
    <mergeCell ref="B15:Q19"/>
    <mergeCell ref="B1:Q1"/>
    <mergeCell ref="B5:B7"/>
    <mergeCell ref="C5:I5"/>
    <mergeCell ref="J5:P5"/>
    <mergeCell ref="C6:C7"/>
    <mergeCell ref="D6:F6"/>
    <mergeCell ref="G6:I6"/>
    <mergeCell ref="J6:J7"/>
    <mergeCell ref="K6:M6"/>
    <mergeCell ref="N6:P6"/>
    <mergeCell ref="Q6:Q7"/>
  </mergeCells>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B1:K66"/>
  <sheetViews>
    <sheetView showGridLines="0" showRowColHeaders="0" topLeftCell="A2" zoomScaleNormal="100" workbookViewId="0"/>
  </sheetViews>
  <sheetFormatPr baseColWidth="10" defaultColWidth="9.109375" defaultRowHeight="13.2"/>
  <cols>
    <col min="2" max="2" width="40.6640625"/>
    <col min="3" max="3" width="10.88671875"/>
    <col min="4" max="9" width="13"/>
    <col min="10" max="10" width="10.109375"/>
  </cols>
  <sheetData>
    <row r="1" spans="2:11" ht="15" hidden="1" customHeight="1">
      <c r="B1" s="1396" t="s">
        <v>781</v>
      </c>
      <c r="C1" s="1396" t="s">
        <v>0</v>
      </c>
      <c r="D1" s="1396" t="s">
        <v>0</v>
      </c>
      <c r="E1" s="1396" t="s">
        <v>0</v>
      </c>
      <c r="F1" s="1396" t="s">
        <v>0</v>
      </c>
      <c r="G1" s="1396" t="s">
        <v>0</v>
      </c>
      <c r="H1" s="1396" t="s">
        <v>0</v>
      </c>
      <c r="I1" s="1396" t="s">
        <v>0</v>
      </c>
      <c r="J1" s="1396" t="s">
        <v>0</v>
      </c>
      <c r="K1" s="1396" t="s">
        <v>0</v>
      </c>
    </row>
    <row r="2" spans="2:11" ht="15" customHeight="1">
      <c r="B2" s="67"/>
      <c r="C2" s="67"/>
      <c r="D2" s="67"/>
      <c r="E2" s="67"/>
      <c r="F2" s="67"/>
      <c r="G2" s="67"/>
      <c r="H2" s="67"/>
      <c r="I2" s="67"/>
      <c r="J2" s="67"/>
      <c r="K2" s="67"/>
    </row>
    <row r="3" spans="2:11" ht="18" customHeight="1" thickBot="1">
      <c r="B3" s="292" t="s">
        <v>1877</v>
      </c>
      <c r="C3" s="292"/>
      <c r="D3" s="292"/>
      <c r="E3" s="292"/>
      <c r="F3" s="292"/>
      <c r="G3" s="292"/>
      <c r="H3" s="292"/>
      <c r="I3" s="292"/>
      <c r="J3" s="292"/>
      <c r="K3" s="292"/>
    </row>
    <row r="4" spans="2:11" ht="25.5" customHeight="1">
      <c r="B4" s="206" t="s">
        <v>782</v>
      </c>
      <c r="C4" s="382"/>
      <c r="D4" s="382"/>
      <c r="E4" s="382"/>
      <c r="F4" s="382"/>
      <c r="G4" s="382"/>
      <c r="H4" s="382"/>
      <c r="I4" s="382"/>
      <c r="J4" s="382"/>
      <c r="K4" s="397"/>
    </row>
    <row r="5" spans="2:11" ht="25.5" customHeight="1">
      <c r="B5" s="1411"/>
      <c r="C5" s="1412" t="s">
        <v>783</v>
      </c>
      <c r="D5" s="1415" t="s">
        <v>784</v>
      </c>
      <c r="E5" s="1416" t="s">
        <v>0</v>
      </c>
      <c r="F5" s="1416" t="s">
        <v>0</v>
      </c>
      <c r="G5" s="1416" t="s">
        <v>0</v>
      </c>
      <c r="H5" s="1416" t="s">
        <v>0</v>
      </c>
      <c r="I5" s="1416" t="s">
        <v>0</v>
      </c>
      <c r="J5" s="1416" t="s">
        <v>0</v>
      </c>
      <c r="K5" s="1417" t="s">
        <v>0</v>
      </c>
    </row>
    <row r="6" spans="2:11" ht="25.5" customHeight="1">
      <c r="B6" s="1411" t="s">
        <v>0</v>
      </c>
      <c r="C6" s="1413" t="s">
        <v>0</v>
      </c>
      <c r="D6" s="1418"/>
      <c r="E6" s="1420" t="s">
        <v>785</v>
      </c>
      <c r="F6" s="1420" t="s">
        <v>786</v>
      </c>
      <c r="G6" s="1422" t="s">
        <v>787</v>
      </c>
      <c r="H6" s="1423" t="s">
        <v>0</v>
      </c>
      <c r="I6" s="1423" t="s">
        <v>0</v>
      </c>
      <c r="J6" s="1423" t="s">
        <v>0</v>
      </c>
      <c r="K6" s="1424" t="s">
        <v>0</v>
      </c>
    </row>
    <row r="7" spans="2:11" ht="42" customHeight="1">
      <c r="B7" s="1411" t="s">
        <v>0</v>
      </c>
      <c r="C7" s="1414" t="s">
        <v>0</v>
      </c>
      <c r="D7" s="1419" t="s">
        <v>0</v>
      </c>
      <c r="E7" s="1421" t="s">
        <v>0</v>
      </c>
      <c r="F7" s="1421" t="s">
        <v>0</v>
      </c>
      <c r="G7" s="398" t="s">
        <v>788</v>
      </c>
      <c r="H7" s="399" t="s">
        <v>789</v>
      </c>
      <c r="I7" s="399" t="s">
        <v>790</v>
      </c>
      <c r="J7" s="399" t="s">
        <v>791</v>
      </c>
      <c r="K7" s="398" t="s">
        <v>792</v>
      </c>
    </row>
    <row r="8" spans="2:11" ht="25.5" customHeight="1">
      <c r="B8" s="391" t="s">
        <v>793</v>
      </c>
      <c r="C8" s="400">
        <v>356.99900000000002</v>
      </c>
      <c r="D8" s="401">
        <v>18928.419267320038</v>
      </c>
      <c r="E8" s="402"/>
      <c r="F8" s="402"/>
      <c r="G8" s="402"/>
      <c r="H8" s="402"/>
      <c r="I8" s="402"/>
      <c r="J8" s="402"/>
      <c r="K8" s="402"/>
    </row>
    <row r="9" spans="2:11" ht="25.5" customHeight="1">
      <c r="B9" s="403" t="s">
        <v>794</v>
      </c>
      <c r="C9" s="404">
        <v>305.95400000000001</v>
      </c>
      <c r="D9" s="405">
        <v>16825.736044599995</v>
      </c>
      <c r="E9" s="406">
        <v>5053.238114269996</v>
      </c>
      <c r="F9" s="406">
        <v>2469.2814231000029</v>
      </c>
      <c r="G9" s="406">
        <v>7424.8036751499949</v>
      </c>
      <c r="H9" s="406">
        <v>1862.649178930001</v>
      </c>
      <c r="I9" s="406">
        <v>4935.7698392299953</v>
      </c>
      <c r="J9" s="406">
        <v>133.23192819000002</v>
      </c>
      <c r="K9" s="406">
        <v>0</v>
      </c>
    </row>
    <row r="10" spans="2:11" ht="25.5" customHeight="1">
      <c r="B10" s="407" t="s">
        <v>795</v>
      </c>
      <c r="C10" s="408"/>
      <c r="D10" s="409">
        <v>13418.572310460006</v>
      </c>
      <c r="E10" s="410">
        <v>1725.3929540900056</v>
      </c>
      <c r="F10" s="410">
        <v>2282.3339552600028</v>
      </c>
      <c r="G10" s="410">
        <v>7391.6741639899938</v>
      </c>
      <c r="H10" s="410">
        <v>1843.0215703200008</v>
      </c>
      <c r="I10" s="410">
        <v>1894.5404370000053</v>
      </c>
      <c r="J10" s="410">
        <v>7.0021838899999986</v>
      </c>
      <c r="K10" s="410">
        <v>0</v>
      </c>
    </row>
    <row r="11" spans="2:11" ht="25.5" customHeight="1">
      <c r="B11" s="411" t="s">
        <v>796</v>
      </c>
      <c r="C11" s="402"/>
      <c r="D11" s="412">
        <v>11543.994905460004</v>
      </c>
      <c r="E11" s="405">
        <v>1541.7363283700054</v>
      </c>
      <c r="F11" s="405">
        <v>954.31591385000013</v>
      </c>
      <c r="G11" s="405">
        <v>7202.850481089994</v>
      </c>
      <c r="H11" s="405">
        <v>1589.6547791000019</v>
      </c>
      <c r="I11" s="405">
        <v>1790.1715475300055</v>
      </c>
      <c r="J11" s="405">
        <v>7.0021838899999986</v>
      </c>
      <c r="K11" s="405">
        <v>0</v>
      </c>
    </row>
    <row r="12" spans="2:11" ht="25.5" customHeight="1">
      <c r="B12" s="407" t="s">
        <v>797</v>
      </c>
      <c r="C12" s="413"/>
      <c r="D12" s="414">
        <v>3407.1637341399892</v>
      </c>
      <c r="E12" s="415">
        <v>3327.8451601799893</v>
      </c>
      <c r="F12" s="415">
        <v>186.94746783999986</v>
      </c>
      <c r="G12" s="415">
        <v>33.129511160000007</v>
      </c>
      <c r="H12" s="415">
        <v>19.627608609999996</v>
      </c>
      <c r="I12" s="415">
        <v>3041.2294022299902</v>
      </c>
      <c r="J12" s="415">
        <v>126.22974430000001</v>
      </c>
      <c r="K12" s="415">
        <v>0</v>
      </c>
    </row>
    <row r="13" spans="2:11" ht="25.5" customHeight="1">
      <c r="B13" s="411" t="s">
        <v>798</v>
      </c>
      <c r="C13" s="413"/>
      <c r="D13" s="416">
        <v>2442.6950003399916</v>
      </c>
      <c r="E13" s="417">
        <v>2398.2089498599917</v>
      </c>
      <c r="F13" s="417">
        <v>133.9487785799999</v>
      </c>
      <c r="G13" s="417">
        <v>23.930457780000005</v>
      </c>
      <c r="H13" s="417">
        <v>11.799120929999999</v>
      </c>
      <c r="I13" s="417">
        <v>2207.3793410499916</v>
      </c>
      <c r="J13" s="417">
        <v>65.63730200000002</v>
      </c>
      <c r="K13" s="417">
        <v>0</v>
      </c>
    </row>
    <row r="14" spans="2:11" ht="25.5" customHeight="1">
      <c r="B14" s="418" t="s">
        <v>799</v>
      </c>
      <c r="C14" s="413"/>
      <c r="D14" s="414">
        <v>727.72724333999986</v>
      </c>
      <c r="E14" s="415">
        <v>703.59333130000005</v>
      </c>
      <c r="F14" s="415">
        <v>2.1017217500000003</v>
      </c>
      <c r="G14" s="415">
        <v>14.475099800000001</v>
      </c>
      <c r="H14" s="415">
        <v>12.668744869999998</v>
      </c>
      <c r="I14" s="415">
        <v>572.59310454000001</v>
      </c>
      <c r="J14" s="415">
        <v>125.88857238000001</v>
      </c>
      <c r="K14" s="415">
        <v>0</v>
      </c>
    </row>
    <row r="15" spans="2:11" ht="15.75" customHeight="1">
      <c r="B15" s="419" t="s">
        <v>800</v>
      </c>
      <c r="C15" s="420"/>
      <c r="D15" s="421"/>
      <c r="E15" s="421"/>
      <c r="F15" s="396"/>
      <c r="G15" s="396"/>
      <c r="H15" s="396"/>
      <c r="I15" s="396"/>
      <c r="J15" s="396"/>
      <c r="K15" s="67"/>
    </row>
    <row r="16" spans="2:11" ht="78" customHeight="1">
      <c r="B16" s="1394" t="s">
        <v>1238</v>
      </c>
      <c r="C16" s="1394" t="s">
        <v>0</v>
      </c>
      <c r="D16" s="1394" t="s">
        <v>0</v>
      </c>
      <c r="E16" s="1394" t="s">
        <v>0</v>
      </c>
      <c r="F16" s="1394" t="s">
        <v>0</v>
      </c>
      <c r="G16" s="1394" t="s">
        <v>0</v>
      </c>
      <c r="H16" s="1394" t="s">
        <v>0</v>
      </c>
      <c r="I16" s="1394" t="s">
        <v>0</v>
      </c>
      <c r="J16" s="1394" t="s">
        <v>0</v>
      </c>
      <c r="K16" s="1394" t="s">
        <v>0</v>
      </c>
    </row>
    <row r="17" spans="2:11" ht="78" customHeight="1">
      <c r="B17" s="1394" t="s">
        <v>0</v>
      </c>
      <c r="C17" s="1394" t="s">
        <v>0</v>
      </c>
      <c r="D17" s="1394" t="s">
        <v>0</v>
      </c>
      <c r="E17" s="1394" t="s">
        <v>0</v>
      </c>
      <c r="F17" s="1394" t="s">
        <v>0</v>
      </c>
      <c r="G17" s="1394" t="s">
        <v>0</v>
      </c>
      <c r="H17" s="1394" t="s">
        <v>0</v>
      </c>
      <c r="I17" s="1394" t="s">
        <v>0</v>
      </c>
      <c r="J17" s="1394" t="s">
        <v>0</v>
      </c>
      <c r="K17" s="1394" t="s">
        <v>0</v>
      </c>
    </row>
    <row r="18" spans="2:11" ht="78" customHeight="1">
      <c r="B18" s="1394" t="s">
        <v>0</v>
      </c>
      <c r="C18" s="1394" t="s">
        <v>0</v>
      </c>
      <c r="D18" s="1394" t="s">
        <v>0</v>
      </c>
      <c r="E18" s="1394" t="s">
        <v>0</v>
      </c>
      <c r="F18" s="1394" t="s">
        <v>0</v>
      </c>
      <c r="G18" s="1394" t="s">
        <v>0</v>
      </c>
      <c r="H18" s="1394" t="s">
        <v>0</v>
      </c>
      <c r="I18" s="1394" t="s">
        <v>0</v>
      </c>
      <c r="J18" s="1394" t="s">
        <v>0</v>
      </c>
      <c r="K18" s="1394" t="s">
        <v>0</v>
      </c>
    </row>
    <row r="19" spans="2:11" ht="78" customHeight="1">
      <c r="B19" s="1394" t="s">
        <v>0</v>
      </c>
      <c r="C19" s="1394" t="s">
        <v>0</v>
      </c>
      <c r="D19" s="1394" t="s">
        <v>0</v>
      </c>
      <c r="E19" s="1394" t="s">
        <v>0</v>
      </c>
      <c r="F19" s="1394" t="s">
        <v>0</v>
      </c>
      <c r="G19" s="1394" t="s">
        <v>0</v>
      </c>
      <c r="H19" s="1394" t="s">
        <v>0</v>
      </c>
      <c r="I19" s="1394" t="s">
        <v>0</v>
      </c>
      <c r="J19" s="1394" t="s">
        <v>0</v>
      </c>
      <c r="K19" s="1394" t="s">
        <v>0</v>
      </c>
    </row>
    <row r="20" spans="2:11" ht="78" customHeight="1">
      <c r="B20" s="1394" t="s">
        <v>0</v>
      </c>
      <c r="C20" s="1394" t="s">
        <v>0</v>
      </c>
      <c r="D20" s="1394" t="s">
        <v>0</v>
      </c>
      <c r="E20" s="1394" t="s">
        <v>0</v>
      </c>
      <c r="F20" s="1394" t="s">
        <v>0</v>
      </c>
      <c r="G20" s="1394" t="s">
        <v>0</v>
      </c>
      <c r="H20" s="1394" t="s">
        <v>0</v>
      </c>
      <c r="I20" s="1394" t="s">
        <v>0</v>
      </c>
      <c r="J20" s="1394" t="s">
        <v>0</v>
      </c>
      <c r="K20" s="1394" t="s">
        <v>0</v>
      </c>
    </row>
    <row r="21" spans="2:11" ht="15.75" customHeight="1"/>
    <row r="22" spans="2:11" ht="15" customHeight="1"/>
    <row r="23" spans="2:11" ht="15" customHeight="1"/>
    <row r="24" spans="2:11" ht="18" customHeight="1"/>
    <row r="25" spans="2:11" ht="25.5" customHeight="1"/>
    <row r="26" spans="2:11" ht="25.5" customHeight="1"/>
    <row r="27" spans="2:11" ht="25.5" customHeight="1"/>
    <row r="28" spans="2:11" ht="52.5" customHeight="1"/>
    <row r="29" spans="2:11" ht="25.5" customHeight="1"/>
    <row r="30" spans="2:11" ht="25.5" customHeight="1"/>
    <row r="31" spans="2:11" ht="25.5" customHeight="1"/>
    <row r="32" spans="2:11" ht="25.5" customHeight="1"/>
    <row r="33" ht="25.5" customHeight="1"/>
    <row r="34" ht="25.5" customHeight="1"/>
    <row r="35" ht="25.5" customHeight="1"/>
    <row r="36" ht="15" customHeight="1"/>
    <row r="37" ht="48" customHeight="1"/>
    <row r="38" ht="48" customHeight="1"/>
    <row r="39" ht="48" customHeight="1"/>
    <row r="40" ht="48" customHeight="1"/>
    <row r="41" ht="48" customHeight="1"/>
    <row r="42" ht="15" customHeight="1"/>
    <row r="43" ht="15" customHeight="1"/>
    <row r="44" ht="15" customHeight="1"/>
    <row r="45" ht="18" customHeight="1"/>
    <row r="46" ht="25.5" customHeight="1"/>
    <row r="47" ht="25.5" customHeight="1"/>
    <row r="48" ht="25.5" customHeight="1"/>
    <row r="49" ht="44.25" customHeight="1"/>
    <row r="50" ht="25.5" customHeight="1"/>
    <row r="51" ht="25.5" customHeight="1"/>
    <row r="52" ht="25.5" customHeight="1"/>
    <row r="53" ht="25.5" customHeight="1"/>
    <row r="54" ht="25.5" customHeight="1"/>
    <row r="55" ht="25.5" customHeight="1"/>
    <row r="56" ht="25.5" customHeight="1"/>
    <row r="57" ht="15" customHeight="1"/>
    <row r="58" ht="53.25" customHeight="1"/>
    <row r="59" ht="53.25" customHeight="1"/>
    <row r="60" ht="53.25" customHeight="1"/>
    <row r="61" ht="53.25" customHeight="1"/>
    <row r="62" ht="53.25" customHeight="1"/>
    <row r="63" ht="15" customHeight="1"/>
    <row r="64" ht="15" customHeight="1"/>
    <row r="65" ht="15" customHeight="1"/>
    <row r="66" ht="15" customHeight="1"/>
  </sheetData>
  <mergeCells count="9">
    <mergeCell ref="B16:K20"/>
    <mergeCell ref="B1:K1"/>
    <mergeCell ref="B5:B7"/>
    <mergeCell ref="C5:C7"/>
    <mergeCell ref="D5:K5"/>
    <mergeCell ref="D6:D7"/>
    <mergeCell ref="E6:E7"/>
    <mergeCell ref="F6:F7"/>
    <mergeCell ref="G6:K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B1:F45"/>
  <sheetViews>
    <sheetView showGridLines="0" showRowColHeaders="0" topLeftCell="A2" zoomScaleNormal="100" workbookViewId="0">
      <selection activeCell="C5" sqref="C5:D5"/>
    </sheetView>
  </sheetViews>
  <sheetFormatPr baseColWidth="10" defaultColWidth="9.109375" defaultRowHeight="13.2"/>
  <cols>
    <col min="2" max="2" width="57"/>
    <col min="3" max="3" width="16.109375"/>
    <col min="4" max="5" width="20.6640625"/>
    <col min="6" max="6" width="20.5546875"/>
  </cols>
  <sheetData>
    <row r="1" spans="2:6" ht="15" hidden="1" customHeight="1">
      <c r="B1" s="1396" t="s">
        <v>801</v>
      </c>
      <c r="C1" s="1396" t="s">
        <v>0</v>
      </c>
      <c r="D1" s="1396" t="s">
        <v>0</v>
      </c>
      <c r="E1" s="1396" t="s">
        <v>0</v>
      </c>
      <c r="F1" s="1396" t="s">
        <v>0</v>
      </c>
    </row>
    <row r="2" spans="2:6" ht="15" customHeight="1">
      <c r="B2" s="422"/>
      <c r="C2" s="422"/>
      <c r="D2" s="422"/>
      <c r="E2" s="422"/>
      <c r="F2" s="422"/>
    </row>
    <row r="3" spans="2:6" ht="36.75" customHeight="1" thickBot="1">
      <c r="B3" s="1310" t="s">
        <v>1878</v>
      </c>
      <c r="C3" s="1310" t="s">
        <v>0</v>
      </c>
      <c r="D3" s="1310" t="s">
        <v>0</v>
      </c>
      <c r="E3" s="1310" t="s">
        <v>0</v>
      </c>
      <c r="F3" s="1310" t="s">
        <v>0</v>
      </c>
    </row>
    <row r="4" spans="2:6" ht="20.25" customHeight="1">
      <c r="B4" s="206" t="s">
        <v>802</v>
      </c>
      <c r="C4" s="423"/>
      <c r="D4" s="423"/>
      <c r="E4" s="423"/>
      <c r="F4" s="423"/>
    </row>
    <row r="5" spans="2:6" ht="40.5" customHeight="1">
      <c r="B5" s="424"/>
      <c r="C5" s="1425" t="s">
        <v>803</v>
      </c>
      <c r="D5" s="1426" t="s">
        <v>0</v>
      </c>
      <c r="E5" s="425" t="s">
        <v>804</v>
      </c>
      <c r="F5" s="425" t="s">
        <v>803</v>
      </c>
    </row>
    <row r="6" spans="2:6" ht="42.75" customHeight="1">
      <c r="B6" s="424"/>
      <c r="C6" s="426"/>
      <c r="D6" s="427" t="s">
        <v>805</v>
      </c>
      <c r="E6" s="428" t="s">
        <v>806</v>
      </c>
      <c r="F6" s="428" t="s">
        <v>807</v>
      </c>
    </row>
    <row r="7" spans="2:6" ht="28.5" customHeight="1">
      <c r="B7" s="429" t="s">
        <v>808</v>
      </c>
      <c r="C7" s="1039">
        <v>13190.281931</v>
      </c>
      <c r="D7" s="1040">
        <v>14.012437009999999</v>
      </c>
      <c r="E7" s="1040">
        <v>11539.123353000001</v>
      </c>
      <c r="F7" s="1039">
        <v>86.309498000000005</v>
      </c>
    </row>
    <row r="8" spans="2:6" ht="17.25" customHeight="1">
      <c r="B8" s="430" t="s">
        <v>809</v>
      </c>
      <c r="C8" s="1041">
        <v>1216.5201139999999</v>
      </c>
      <c r="D8" s="1042"/>
      <c r="E8" s="1042"/>
      <c r="F8" s="1043">
        <v>2.9901059999999999</v>
      </c>
    </row>
    <row r="9" spans="2:6" ht="17.25" customHeight="1">
      <c r="B9" s="395" t="s">
        <v>810</v>
      </c>
      <c r="C9" s="1044">
        <v>0</v>
      </c>
      <c r="D9" s="1042"/>
      <c r="E9" s="1042"/>
      <c r="F9" s="1045">
        <v>0</v>
      </c>
    </row>
    <row r="10" spans="2:6" ht="17.25" customHeight="1">
      <c r="B10" s="430" t="s">
        <v>811</v>
      </c>
      <c r="C10" s="1046">
        <v>11973.761817000001</v>
      </c>
      <c r="D10" s="1047">
        <v>13.814605689999999</v>
      </c>
      <c r="E10" s="1047">
        <v>10494.55731</v>
      </c>
      <c r="F10" s="394">
        <v>83.319391999999993</v>
      </c>
    </row>
    <row r="11" spans="2:6" ht="17.25" customHeight="1">
      <c r="B11" s="395" t="s">
        <v>812</v>
      </c>
      <c r="C11" s="1044">
        <v>8201.8872969999993</v>
      </c>
      <c r="D11" s="1042"/>
      <c r="E11" s="1042"/>
      <c r="F11" s="1045">
        <v>43.182594000000002</v>
      </c>
    </row>
    <row r="12" spans="2:6" ht="17.25" customHeight="1">
      <c r="B12" s="430" t="s">
        <v>813</v>
      </c>
      <c r="C12" s="1041">
        <v>0</v>
      </c>
      <c r="D12" s="1042"/>
      <c r="E12" s="1042"/>
      <c r="F12" s="1048">
        <v>0</v>
      </c>
    </row>
    <row r="13" spans="2:6" ht="409.5" customHeight="1">
      <c r="B13" s="1427" t="s">
        <v>1239</v>
      </c>
      <c r="C13" s="1427" t="s">
        <v>0</v>
      </c>
      <c r="D13" s="1428" t="s">
        <v>0</v>
      </c>
      <c r="E13" s="1428" t="s">
        <v>0</v>
      </c>
      <c r="F13" s="1427" t="s">
        <v>0</v>
      </c>
    </row>
    <row r="14" spans="2:6" ht="111" customHeight="1">
      <c r="B14" s="1427" t="s">
        <v>0</v>
      </c>
      <c r="C14" s="1427" t="s">
        <v>0</v>
      </c>
      <c r="D14" s="1427" t="s">
        <v>0</v>
      </c>
      <c r="E14" s="1427" t="s">
        <v>0</v>
      </c>
      <c r="F14" s="1427" t="s">
        <v>0</v>
      </c>
    </row>
    <row r="15" spans="2:6" ht="11.25" customHeight="1"/>
    <row r="16" spans="2:6" ht="15" customHeight="1"/>
    <row r="17" ht="11.25" customHeight="1"/>
    <row r="18" ht="36.75" customHeight="1"/>
    <row r="19" ht="20.25" customHeight="1"/>
    <row r="20" ht="32.25" customHeight="1"/>
    <row r="21" ht="53.4" customHeight="1"/>
    <row r="22" ht="28.5" customHeight="1"/>
    <row r="23" ht="17.25" customHeight="1"/>
    <row r="24" ht="17.25" customHeight="1"/>
    <row r="25" ht="17.25" customHeight="1"/>
    <row r="26" ht="17.25" customHeight="1"/>
    <row r="27" ht="17.25" customHeight="1"/>
    <row r="28" ht="240" customHeight="1"/>
    <row r="29" ht="11.25" customHeight="1"/>
    <row r="30" ht="11.25" customHeight="1"/>
    <row r="31" ht="15" customHeight="1"/>
    <row r="32" ht="11.25" customHeight="1"/>
    <row r="33" ht="35.25" customHeight="1"/>
    <row r="34" ht="20.25" customHeight="1"/>
    <row r="35" ht="32.25" customHeight="1"/>
    <row r="36" ht="53.4" customHeight="1"/>
    <row r="37" ht="28.5" customHeight="1"/>
    <row r="38" ht="17.25" customHeight="1"/>
    <row r="39" ht="17.25" customHeight="1"/>
    <row r="40" ht="17.25" customHeight="1"/>
    <row r="41" ht="17.25" customHeight="1"/>
    <row r="42" ht="17.25" customHeight="1"/>
    <row r="43" ht="252.75" customHeight="1"/>
    <row r="44" ht="11.25" customHeight="1"/>
    <row r="45" ht="11.25" customHeight="1"/>
  </sheetData>
  <mergeCells count="4">
    <mergeCell ref="B1:F1"/>
    <mergeCell ref="B3:F3"/>
    <mergeCell ref="C5:D5"/>
    <mergeCell ref="B13:F14"/>
  </mergeCells>
  <printOptions horizontalCentered="1"/>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B1:O72"/>
  <sheetViews>
    <sheetView showGridLines="0" showRowColHeaders="0" zoomScaleNormal="100" workbookViewId="0">
      <selection activeCell="C16" sqref="C16:J16"/>
    </sheetView>
  </sheetViews>
  <sheetFormatPr baseColWidth="10" defaultColWidth="9.109375" defaultRowHeight="13.2"/>
  <cols>
    <col min="2" max="2" width="5.33203125" customWidth="1"/>
    <col min="3" max="3" width="20.44140625" customWidth="1"/>
    <col min="4" max="4" width="16.44140625" customWidth="1"/>
    <col min="5" max="5" width="19.44140625" customWidth="1"/>
    <col min="6" max="6" width="16.44140625" customWidth="1"/>
    <col min="7" max="7" width="23.6640625" customWidth="1"/>
    <col min="8" max="14" width="11.5546875" customWidth="1"/>
    <col min="15" max="15" width="20.5546875" customWidth="1"/>
  </cols>
  <sheetData>
    <row r="1" spans="2:15" ht="15" customHeight="1">
      <c r="B1" s="289"/>
      <c r="C1" s="236"/>
      <c r="D1" s="289"/>
      <c r="E1" s="289"/>
      <c r="F1" s="289"/>
      <c r="G1" s="289"/>
      <c r="H1" s="289"/>
      <c r="I1" s="289"/>
      <c r="J1" s="289"/>
      <c r="K1" s="289"/>
      <c r="L1" s="289"/>
      <c r="M1" s="289"/>
      <c r="N1" s="289"/>
      <c r="O1" s="289"/>
    </row>
    <row r="2" spans="2:15" ht="20.25" customHeight="1">
      <c r="B2" s="52"/>
      <c r="C2" s="291"/>
      <c r="D2" s="290"/>
      <c r="E2" s="290"/>
      <c r="F2" s="290"/>
      <c r="G2" s="290"/>
      <c r="H2" s="290"/>
      <c r="I2" s="290"/>
      <c r="J2" s="290"/>
      <c r="K2" s="290"/>
      <c r="L2" s="290"/>
      <c r="M2" s="290"/>
      <c r="N2" s="290"/>
      <c r="O2" s="290"/>
    </row>
    <row r="3" spans="2:15" ht="18" customHeight="1" thickBot="1">
      <c r="B3" s="52"/>
      <c r="C3" s="292" t="s">
        <v>1875</v>
      </c>
      <c r="D3" s="630"/>
      <c r="E3" s="630"/>
      <c r="F3" s="630"/>
      <c r="G3" s="630"/>
      <c r="H3" s="630"/>
      <c r="I3" s="630"/>
      <c r="J3" s="630"/>
      <c r="K3" s="630"/>
      <c r="L3" s="630"/>
      <c r="M3" s="630"/>
      <c r="N3" s="630"/>
      <c r="O3" s="630"/>
    </row>
    <row r="4" spans="2:15" ht="15" customHeight="1">
      <c r="B4" s="52"/>
      <c r="C4" s="293" t="s">
        <v>26</v>
      </c>
      <c r="D4" s="294"/>
      <c r="E4" s="294"/>
      <c r="F4" s="294"/>
      <c r="G4" s="294"/>
      <c r="H4" s="294"/>
      <c r="I4" s="294"/>
      <c r="J4" s="294"/>
      <c r="K4" s="294"/>
      <c r="L4" s="294"/>
      <c r="M4" s="294"/>
      <c r="N4" s="294"/>
      <c r="O4" s="294"/>
    </row>
    <row r="5" spans="2:15" ht="47.25" customHeight="1">
      <c r="B5" s="295"/>
      <c r="C5" s="296" t="s">
        <v>608</v>
      </c>
      <c r="D5" s="297" t="s">
        <v>609</v>
      </c>
      <c r="E5" s="297" t="s">
        <v>610</v>
      </c>
      <c r="F5" s="298" t="s">
        <v>611</v>
      </c>
      <c r="G5" s="298" t="s">
        <v>612</v>
      </c>
      <c r="H5" s="297" t="s">
        <v>613</v>
      </c>
      <c r="I5" s="298" t="s">
        <v>614</v>
      </c>
      <c r="J5" s="298" t="s">
        <v>586</v>
      </c>
      <c r="K5" s="297" t="s">
        <v>615</v>
      </c>
      <c r="L5" s="297" t="s">
        <v>515</v>
      </c>
      <c r="M5" s="297" t="s">
        <v>589</v>
      </c>
      <c r="N5" s="297" t="s">
        <v>590</v>
      </c>
      <c r="O5" s="297" t="s">
        <v>591</v>
      </c>
    </row>
    <row r="6" spans="2:15" ht="13.95" customHeight="1">
      <c r="B6" s="299"/>
      <c r="C6" s="257" t="s">
        <v>616</v>
      </c>
      <c r="D6" s="60">
        <v>7698.4059999999999</v>
      </c>
      <c r="E6" s="60">
        <v>7938.567</v>
      </c>
      <c r="F6" s="258">
        <v>0.25640000000000002</v>
      </c>
      <c r="G6" s="60">
        <v>9642.1219999999994</v>
      </c>
      <c r="H6" s="258">
        <v>1.1000000000000001E-3</v>
      </c>
      <c r="I6" s="60">
        <v>0.95199999999999996</v>
      </c>
      <c r="J6" s="258">
        <v>0.32090000000000002</v>
      </c>
      <c r="K6" s="60">
        <v>2.5270000000000001</v>
      </c>
      <c r="L6" s="60">
        <v>2259.9229999999998</v>
      </c>
      <c r="M6" s="258">
        <v>0.2344</v>
      </c>
      <c r="N6" s="60">
        <v>3.2749999999999999</v>
      </c>
      <c r="O6" s="60">
        <v>-16.411999999999999</v>
      </c>
    </row>
    <row r="7" spans="2:15" ht="13.95" customHeight="1">
      <c r="B7" s="299"/>
      <c r="C7" s="300" t="s">
        <v>617</v>
      </c>
      <c r="D7" s="63">
        <v>3534.105</v>
      </c>
      <c r="E7" s="63">
        <v>4997.3209999999999</v>
      </c>
      <c r="F7" s="260">
        <v>0.223</v>
      </c>
      <c r="G7" s="63">
        <v>4616.9669999999996</v>
      </c>
      <c r="H7" s="260">
        <v>1.8E-3</v>
      </c>
      <c r="I7" s="63">
        <v>0.29299999999999998</v>
      </c>
      <c r="J7" s="260">
        <v>0.40649999999999997</v>
      </c>
      <c r="K7" s="63">
        <v>2.4630000000000001</v>
      </c>
      <c r="L7" s="63">
        <v>1777.4280000000001</v>
      </c>
      <c r="M7" s="260">
        <v>0.38500000000000001</v>
      </c>
      <c r="N7" s="63">
        <v>3.3719999999999999</v>
      </c>
      <c r="O7" s="63">
        <v>-8.1940000000000008</v>
      </c>
    </row>
    <row r="8" spans="2:15" ht="13.95" customHeight="1">
      <c r="B8" s="299"/>
      <c r="C8" s="257" t="s">
        <v>618</v>
      </c>
      <c r="D8" s="60">
        <v>10857.204</v>
      </c>
      <c r="E8" s="60">
        <v>7733.6670000000004</v>
      </c>
      <c r="F8" s="258">
        <v>0.29049999999999998</v>
      </c>
      <c r="G8" s="60">
        <v>12549.138000000001</v>
      </c>
      <c r="H8" s="258">
        <v>2.8E-3</v>
      </c>
      <c r="I8" s="60">
        <v>1.9450000000000001</v>
      </c>
      <c r="J8" s="258">
        <v>0.35720000000000002</v>
      </c>
      <c r="K8" s="60">
        <v>2.5840000000000001</v>
      </c>
      <c r="L8" s="60">
        <v>5598.01</v>
      </c>
      <c r="M8" s="258">
        <v>0.4461</v>
      </c>
      <c r="N8" s="60">
        <v>12.432</v>
      </c>
      <c r="O8" s="60">
        <v>-40.409999999999997</v>
      </c>
    </row>
    <row r="9" spans="2:15" ht="13.95" customHeight="1">
      <c r="B9" s="299"/>
      <c r="C9" s="300" t="s">
        <v>619</v>
      </c>
      <c r="D9" s="63">
        <v>4908.9989999999998</v>
      </c>
      <c r="E9" s="63">
        <v>2469.9659999999999</v>
      </c>
      <c r="F9" s="260">
        <v>0.2737</v>
      </c>
      <c r="G9" s="63">
        <v>5121.7430000000004</v>
      </c>
      <c r="H9" s="260">
        <v>5.8999999999999999E-3</v>
      </c>
      <c r="I9" s="63">
        <v>1.0760000000000001</v>
      </c>
      <c r="J9" s="260">
        <v>0.35589999999999999</v>
      </c>
      <c r="K9" s="63">
        <v>3.0059999999999998</v>
      </c>
      <c r="L9" s="63">
        <v>3392.88</v>
      </c>
      <c r="M9" s="260">
        <v>0.66239999999999999</v>
      </c>
      <c r="N9" s="63">
        <v>10.695</v>
      </c>
      <c r="O9" s="63">
        <v>-19.369</v>
      </c>
    </row>
    <row r="10" spans="2:15" ht="13.95" customHeight="1">
      <c r="B10" s="299"/>
      <c r="C10" s="257" t="s">
        <v>620</v>
      </c>
      <c r="D10" s="60">
        <v>5017.9319999999998</v>
      </c>
      <c r="E10" s="60">
        <v>2931.384</v>
      </c>
      <c r="F10" s="258">
        <v>0.23630000000000001</v>
      </c>
      <c r="G10" s="60">
        <v>5133.433</v>
      </c>
      <c r="H10" s="258">
        <v>1.6199999999999999E-2</v>
      </c>
      <c r="I10" s="60">
        <v>2.1259999999999999</v>
      </c>
      <c r="J10" s="258">
        <v>0.36940000000000001</v>
      </c>
      <c r="K10" s="60">
        <v>3.0579999999999998</v>
      </c>
      <c r="L10" s="60">
        <v>4910.7709999999997</v>
      </c>
      <c r="M10" s="258">
        <v>0.95660000000000001</v>
      </c>
      <c r="N10" s="60">
        <v>30.957000000000001</v>
      </c>
      <c r="O10" s="60">
        <v>-37.686999999999998</v>
      </c>
    </row>
    <row r="11" spans="2:15" ht="13.95" customHeight="1">
      <c r="B11" s="299"/>
      <c r="C11" s="300" t="s">
        <v>621</v>
      </c>
      <c r="D11" s="63">
        <v>2133.2269999999999</v>
      </c>
      <c r="E11" s="63">
        <v>969.26499999999999</v>
      </c>
      <c r="F11" s="260">
        <v>0.3075</v>
      </c>
      <c r="G11" s="63">
        <v>2262.7020000000002</v>
      </c>
      <c r="H11" s="260">
        <v>6.5500000000000003E-2</v>
      </c>
      <c r="I11" s="63">
        <v>0.624</v>
      </c>
      <c r="J11" s="260">
        <v>0.30869999999999997</v>
      </c>
      <c r="K11" s="63">
        <v>3.35</v>
      </c>
      <c r="L11" s="63">
        <v>2827.7469999999998</v>
      </c>
      <c r="M11" s="260">
        <v>1.2497</v>
      </c>
      <c r="N11" s="63">
        <v>45.767000000000003</v>
      </c>
      <c r="O11" s="63">
        <v>-20.724</v>
      </c>
    </row>
    <row r="12" spans="2:15" ht="13.95" customHeight="1">
      <c r="B12" s="299"/>
      <c r="C12" s="257" t="s">
        <v>622</v>
      </c>
      <c r="D12" s="60">
        <v>547.48</v>
      </c>
      <c r="E12" s="60">
        <v>318.78399999999999</v>
      </c>
      <c r="F12" s="258">
        <v>0.22270000000000001</v>
      </c>
      <c r="G12" s="60">
        <v>515.79399999999998</v>
      </c>
      <c r="H12" s="258">
        <v>0.20369999999999999</v>
      </c>
      <c r="I12" s="60">
        <v>0.22</v>
      </c>
      <c r="J12" s="258">
        <v>0.31659999999999999</v>
      </c>
      <c r="K12" s="60">
        <v>2.734</v>
      </c>
      <c r="L12" s="60">
        <v>885.78099999999995</v>
      </c>
      <c r="M12" s="258">
        <v>1.7173</v>
      </c>
      <c r="N12" s="60">
        <v>32.985999999999997</v>
      </c>
      <c r="O12" s="60">
        <v>-27.065000000000001</v>
      </c>
    </row>
    <row r="13" spans="2:15" ht="13.95" customHeight="1" thickBot="1">
      <c r="B13" s="301"/>
      <c r="C13" s="302" t="s">
        <v>623</v>
      </c>
      <c r="D13" s="303">
        <v>34697.353000000003</v>
      </c>
      <c r="E13" s="303">
        <v>27358.954000000002</v>
      </c>
      <c r="F13" s="304">
        <v>0.26079999999999998</v>
      </c>
      <c r="G13" s="303">
        <v>39841.898999999998</v>
      </c>
      <c r="H13" s="304">
        <v>1.0500000000000001E-2</v>
      </c>
      <c r="I13" s="303">
        <v>7.2370000000000001</v>
      </c>
      <c r="J13" s="304">
        <v>0.3523</v>
      </c>
      <c r="K13" s="303">
        <v>2.7170000000000001</v>
      </c>
      <c r="L13" s="303">
        <v>21652.54</v>
      </c>
      <c r="M13" s="304">
        <v>0.54349999999999998</v>
      </c>
      <c r="N13" s="303">
        <v>139.48500000000001</v>
      </c>
      <c r="O13" s="303">
        <v>-169.85900000000001</v>
      </c>
    </row>
    <row r="14" spans="2:15" ht="13.95" customHeight="1">
      <c r="B14" s="305"/>
      <c r="C14" s="306" t="s">
        <v>624</v>
      </c>
      <c r="D14" s="57">
        <v>984.202</v>
      </c>
      <c r="E14" s="57">
        <v>349.846</v>
      </c>
      <c r="F14" s="277">
        <v>0.18720000000000001</v>
      </c>
      <c r="G14" s="57">
        <v>982.303</v>
      </c>
      <c r="H14" s="277">
        <v>1</v>
      </c>
      <c r="I14" s="57">
        <v>0.60899999999999999</v>
      </c>
      <c r="J14" s="277">
        <v>0.4597</v>
      </c>
      <c r="K14" s="57">
        <v>2.226</v>
      </c>
      <c r="L14" s="57">
        <v>96.692999999999998</v>
      </c>
      <c r="M14" s="277">
        <v>9.8400000000000001E-2</v>
      </c>
      <c r="N14" s="57">
        <v>451.54500000000002</v>
      </c>
      <c r="O14" s="57">
        <v>-505.07600000000002</v>
      </c>
    </row>
    <row r="15" spans="2:15" ht="13.95" customHeight="1" thickBot="1">
      <c r="B15" s="301"/>
      <c r="C15" s="302" t="s">
        <v>490</v>
      </c>
      <c r="D15" s="303">
        <v>35681.555999999997</v>
      </c>
      <c r="E15" s="303">
        <v>27708.799999999999</v>
      </c>
      <c r="F15" s="304">
        <v>0.25979999999999998</v>
      </c>
      <c r="G15" s="303">
        <v>40824.201999999997</v>
      </c>
      <c r="H15" s="304">
        <v>3.44E-2</v>
      </c>
      <c r="I15" s="303">
        <v>7.8460000000000001</v>
      </c>
      <c r="J15" s="304">
        <v>0.3548</v>
      </c>
      <c r="K15" s="303">
        <v>2.7050000000000001</v>
      </c>
      <c r="L15" s="303">
        <v>21749.233</v>
      </c>
      <c r="M15" s="304">
        <v>0.53280000000000005</v>
      </c>
      <c r="N15" s="303">
        <v>591.03</v>
      </c>
      <c r="O15" s="303">
        <v>-674.93399999999997</v>
      </c>
    </row>
    <row r="16" spans="2:15" ht="27.75" customHeight="1">
      <c r="B16" s="289"/>
      <c r="C16" s="1429" t="s">
        <v>625</v>
      </c>
      <c r="D16" s="1429" t="s">
        <v>0</v>
      </c>
      <c r="E16" s="1429" t="s">
        <v>0</v>
      </c>
      <c r="F16" s="1429" t="s">
        <v>0</v>
      </c>
      <c r="G16" s="1429" t="s">
        <v>0</v>
      </c>
      <c r="H16" s="1429" t="s">
        <v>0</v>
      </c>
      <c r="I16" s="1429" t="s">
        <v>0</v>
      </c>
      <c r="J16" s="1429" t="s">
        <v>0</v>
      </c>
      <c r="K16" s="307"/>
      <c r="L16" s="307"/>
      <c r="M16" s="307"/>
      <c r="N16" s="307"/>
      <c r="O16" s="307"/>
    </row>
    <row r="17" spans="2:15" ht="14.25" customHeight="1">
      <c r="B17" s="289"/>
      <c r="C17" s="1430"/>
      <c r="D17" s="1430" t="s">
        <v>0</v>
      </c>
      <c r="E17" s="1430" t="s">
        <v>0</v>
      </c>
      <c r="F17" s="308" t="s">
        <v>0</v>
      </c>
      <c r="G17" s="308" t="s">
        <v>0</v>
      </c>
      <c r="H17" s="308"/>
      <c r="I17" s="309"/>
      <c r="J17" s="310"/>
      <c r="K17" s="310"/>
      <c r="L17" s="310"/>
      <c r="M17" s="311"/>
      <c r="N17" s="310"/>
      <c r="O17" s="312"/>
    </row>
    <row r="18" spans="2:15" ht="13.95" customHeight="1">
      <c r="C18" s="236"/>
      <c r="D18" s="289"/>
      <c r="E18" s="289"/>
      <c r="F18" s="289"/>
      <c r="G18" s="289"/>
      <c r="H18" s="289"/>
      <c r="I18" s="289"/>
      <c r="J18" s="289"/>
      <c r="K18" s="289"/>
      <c r="L18" s="289"/>
      <c r="M18" s="289"/>
      <c r="N18" s="289"/>
      <c r="O18" s="289"/>
    </row>
    <row r="19" spans="2:15" ht="13.95" customHeight="1"/>
    <row r="20" spans="2:15" ht="13.95" customHeight="1"/>
    <row r="21" spans="2:15" ht="13.95" customHeight="1"/>
    <row r="22" spans="2:15" ht="27.75" customHeight="1"/>
    <row r="23" spans="2:15" ht="14.25" customHeight="1"/>
    <row r="24" spans="2:15" ht="18" customHeight="1"/>
    <row r="25" spans="2:15" ht="15" customHeight="1"/>
    <row r="26" spans="2:15" ht="47.25" customHeight="1"/>
    <row r="27" spans="2:15" ht="13.95" customHeight="1"/>
    <row r="28" spans="2:15" ht="13.95" customHeight="1"/>
    <row r="29" spans="2:15" ht="13.95" customHeight="1"/>
    <row r="30" spans="2:15" ht="13.95" customHeight="1"/>
    <row r="31" spans="2:15" ht="13.95" customHeight="1"/>
    <row r="32" spans="2:15" ht="13.95" customHeight="1"/>
    <row r="33" ht="13.95" customHeight="1"/>
    <row r="34" ht="13.95" customHeight="1"/>
    <row r="35" ht="13.95" customHeight="1"/>
    <row r="36" ht="13.95" customHeight="1"/>
    <row r="37" ht="27.75" customHeight="1"/>
    <row r="38" ht="13.2" customHeight="1"/>
    <row r="39" ht="12.75" customHeight="1"/>
    <row r="40" ht="12.75" customHeight="1"/>
    <row r="41" ht="12.75" customHeight="1"/>
    <row r="42" ht="20.25" customHeight="1"/>
    <row r="43" ht="20.25" customHeight="1"/>
    <row r="44" ht="18" customHeight="1"/>
    <row r="45" ht="15" customHeight="1"/>
    <row r="46" ht="47.2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27.75" customHeight="1"/>
    <row r="58" ht="14.25" customHeight="1"/>
    <row r="59" ht="18" customHeight="1"/>
    <row r="60" ht="15" customHeight="1"/>
    <row r="61" ht="47.2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27.75" customHeight="1"/>
  </sheetData>
  <mergeCells count="2">
    <mergeCell ref="C16:J16"/>
    <mergeCell ref="C17:E17"/>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O146"/>
  <sheetViews>
    <sheetView showGridLines="0" showRowColHeaders="0" zoomScaleNormal="100" workbookViewId="0">
      <selection activeCell="C31" sqref="C31"/>
    </sheetView>
  </sheetViews>
  <sheetFormatPr baseColWidth="10" defaultColWidth="9.109375" defaultRowHeight="13.2" zeroHeight="1"/>
  <cols>
    <col min="2" max="2" width="5.33203125" customWidth="1"/>
    <col min="3" max="3" width="20.44140625" style="968" customWidth="1"/>
    <col min="4" max="4" width="16.44140625" customWidth="1"/>
    <col min="5" max="5" width="19.44140625" customWidth="1"/>
    <col min="6" max="6" width="16.44140625" customWidth="1"/>
    <col min="7" max="7" width="23.6640625" customWidth="1"/>
    <col min="8" max="15" width="12.5546875" customWidth="1"/>
  </cols>
  <sheetData>
    <row r="1" spans="1:15" ht="12.75" customHeight="1">
      <c r="A1" s="967"/>
      <c r="C1"/>
    </row>
    <row r="2" spans="1:15" ht="14.25" customHeight="1">
      <c r="C2" s="1431"/>
      <c r="D2" s="1431"/>
      <c r="E2" s="1431"/>
      <c r="F2" s="981" t="s">
        <v>0</v>
      </c>
      <c r="G2" s="981" t="s">
        <v>0</v>
      </c>
      <c r="H2" s="981"/>
      <c r="I2" s="982"/>
      <c r="J2" s="983"/>
      <c r="K2" s="983"/>
      <c r="L2" s="983"/>
      <c r="M2" s="984"/>
      <c r="N2" s="983"/>
      <c r="O2" s="985"/>
    </row>
    <row r="3" spans="1:15" ht="18" customHeight="1" thickBot="1">
      <c r="C3" s="292" t="s">
        <v>1874</v>
      </c>
      <c r="D3" s="969"/>
      <c r="E3" s="969"/>
      <c r="F3" s="969"/>
      <c r="G3" s="969"/>
      <c r="H3" s="969"/>
      <c r="I3" s="969"/>
      <c r="J3" s="969"/>
      <c r="K3" s="969"/>
      <c r="L3" s="969"/>
      <c r="M3" s="969"/>
      <c r="N3" s="969"/>
      <c r="O3" s="969"/>
    </row>
    <row r="4" spans="1:15" ht="15" customHeight="1">
      <c r="C4" s="970" t="s">
        <v>1153</v>
      </c>
      <c r="D4" s="851"/>
      <c r="E4" s="851"/>
      <c r="F4" s="851"/>
      <c r="G4" s="851"/>
      <c r="H4" s="851"/>
      <c r="I4" s="851"/>
      <c r="J4" s="851"/>
      <c r="K4" s="851"/>
      <c r="L4" s="851"/>
      <c r="M4" s="851"/>
      <c r="N4" s="851"/>
      <c r="O4" s="851"/>
    </row>
    <row r="5" spans="1:15" s="295" customFormat="1" ht="47.25" customHeight="1">
      <c r="C5" s="971" t="s">
        <v>1722</v>
      </c>
      <c r="D5" s="972" t="s">
        <v>1864</v>
      </c>
      <c r="E5" s="972" t="s">
        <v>1865</v>
      </c>
      <c r="F5" s="973" t="s">
        <v>611</v>
      </c>
      <c r="G5" s="973" t="s">
        <v>612</v>
      </c>
      <c r="H5" s="972" t="s">
        <v>1728</v>
      </c>
      <c r="I5" s="973" t="s">
        <v>1866</v>
      </c>
      <c r="J5" s="973" t="s">
        <v>586</v>
      </c>
      <c r="K5" s="972" t="s">
        <v>1727</v>
      </c>
      <c r="L5" s="972" t="s">
        <v>1154</v>
      </c>
      <c r="M5" s="972" t="s">
        <v>1716</v>
      </c>
      <c r="N5" s="972" t="s">
        <v>1867</v>
      </c>
      <c r="O5" s="972" t="s">
        <v>1715</v>
      </c>
    </row>
    <row r="6" spans="1:15" s="299" customFormat="1" ht="13.8">
      <c r="C6" s="323" t="s">
        <v>1742</v>
      </c>
      <c r="D6" s="713">
        <v>2079.4899999999998</v>
      </c>
      <c r="E6" s="713">
        <v>526.63099999999997</v>
      </c>
      <c r="F6" s="709">
        <v>0.44101200000000002</v>
      </c>
      <c r="G6" s="713">
        <v>1906.2170000000001</v>
      </c>
      <c r="H6" s="709">
        <v>1.237E-3</v>
      </c>
      <c r="I6" s="713">
        <v>4.4909999999999997</v>
      </c>
      <c r="J6" s="709">
        <v>0.308446</v>
      </c>
      <c r="K6" s="713">
        <v>2.8620000000000001</v>
      </c>
      <c r="L6" s="713">
        <v>392.72500000000002</v>
      </c>
      <c r="M6" s="709">
        <v>0.20602300000000001</v>
      </c>
      <c r="N6" s="713">
        <v>0.72199999999999998</v>
      </c>
      <c r="O6" s="713">
        <v>-14.867000000000001</v>
      </c>
    </row>
    <row r="7" spans="1:15" s="299" customFormat="1" ht="13.8">
      <c r="C7" s="974" t="s">
        <v>1741</v>
      </c>
      <c r="D7" s="762">
        <v>622.58699999999999</v>
      </c>
      <c r="E7" s="762">
        <v>103.95399999999999</v>
      </c>
      <c r="F7" s="710">
        <v>0.38864100000000001</v>
      </c>
      <c r="G7" s="762">
        <v>546.58900000000006</v>
      </c>
      <c r="H7" s="710">
        <v>1.524E-3</v>
      </c>
      <c r="I7" s="762">
        <v>1.974</v>
      </c>
      <c r="J7" s="710">
        <v>0.281912</v>
      </c>
      <c r="K7" s="762">
        <v>3.4350000000000001</v>
      </c>
      <c r="L7" s="762">
        <v>122.345</v>
      </c>
      <c r="M7" s="710">
        <v>0.22383500000000001</v>
      </c>
      <c r="N7" s="762">
        <v>0.23499999999999999</v>
      </c>
      <c r="O7" s="762">
        <v>-6.2279999999999998</v>
      </c>
    </row>
    <row r="8" spans="1:15" s="299" customFormat="1" ht="13.8">
      <c r="C8" s="323" t="s">
        <v>1740</v>
      </c>
      <c r="D8" s="713">
        <v>2912.24</v>
      </c>
      <c r="E8" s="713">
        <v>782.31500000000005</v>
      </c>
      <c r="F8" s="709">
        <v>0.415879</v>
      </c>
      <c r="G8" s="713">
        <v>2737.058</v>
      </c>
      <c r="H8" s="709">
        <v>3.019E-3</v>
      </c>
      <c r="I8" s="713">
        <v>7.58</v>
      </c>
      <c r="J8" s="709">
        <v>0.29258600000000001</v>
      </c>
      <c r="K8" s="713">
        <v>3.129</v>
      </c>
      <c r="L8" s="713">
        <v>923.28300000000002</v>
      </c>
      <c r="M8" s="709">
        <v>0.33732699999999999</v>
      </c>
      <c r="N8" s="713">
        <v>2.3969999999999998</v>
      </c>
      <c r="O8" s="713">
        <v>-21.132000000000001</v>
      </c>
    </row>
    <row r="9" spans="1:15" s="299" customFormat="1" ht="13.8">
      <c r="C9" s="974" t="s">
        <v>1739</v>
      </c>
      <c r="D9" s="762">
        <v>1904.925</v>
      </c>
      <c r="E9" s="762">
        <v>490.85300000000001</v>
      </c>
      <c r="F9" s="710">
        <v>0.39690700000000001</v>
      </c>
      <c r="G9" s="762">
        <v>1641.7850000000001</v>
      </c>
      <c r="H9" s="710">
        <v>6.0559999999999998E-3</v>
      </c>
      <c r="I9" s="762">
        <v>3.657</v>
      </c>
      <c r="J9" s="710">
        <v>0.30549300000000001</v>
      </c>
      <c r="K9" s="762">
        <v>2.88</v>
      </c>
      <c r="L9" s="762">
        <v>772.14400000000001</v>
      </c>
      <c r="M9" s="710">
        <v>0.470308</v>
      </c>
      <c r="N9" s="762">
        <v>3.0419999999999998</v>
      </c>
      <c r="O9" s="762">
        <v>-14.54</v>
      </c>
    </row>
    <row r="10" spans="1:15" s="299" customFormat="1" ht="13.8">
      <c r="C10" s="323" t="s">
        <v>1738</v>
      </c>
      <c r="D10" s="713">
        <v>3230.9760000000001</v>
      </c>
      <c r="E10" s="713">
        <v>904.57100000000003</v>
      </c>
      <c r="F10" s="709">
        <v>0.34573900000000002</v>
      </c>
      <c r="G10" s="713">
        <v>2958.672</v>
      </c>
      <c r="H10" s="709">
        <v>1.5268E-2</v>
      </c>
      <c r="I10" s="713">
        <v>9.0559999999999992</v>
      </c>
      <c r="J10" s="709">
        <v>0.27384399999999998</v>
      </c>
      <c r="K10" s="713">
        <v>3.4409999999999998</v>
      </c>
      <c r="L10" s="713">
        <v>1809.06</v>
      </c>
      <c r="M10" s="709">
        <v>0.61144299999999996</v>
      </c>
      <c r="N10" s="713">
        <v>12.412000000000001</v>
      </c>
      <c r="O10" s="713">
        <v>-42.671999999999997</v>
      </c>
    </row>
    <row r="11" spans="1:15" s="299" customFormat="1" ht="13.8">
      <c r="C11" s="974" t="s">
        <v>1737</v>
      </c>
      <c r="D11" s="762">
        <v>999.17399999999998</v>
      </c>
      <c r="E11" s="762">
        <v>428.71100000000001</v>
      </c>
      <c r="F11" s="710">
        <v>0.34243099999999999</v>
      </c>
      <c r="G11" s="762">
        <v>1068.875</v>
      </c>
      <c r="H11" s="710">
        <v>5.1331000000000002E-2</v>
      </c>
      <c r="I11" s="762">
        <v>2.35</v>
      </c>
      <c r="J11" s="710">
        <v>0.290099</v>
      </c>
      <c r="K11" s="762">
        <v>3.8420000000000001</v>
      </c>
      <c r="L11" s="762">
        <v>1025.4929999999999</v>
      </c>
      <c r="M11" s="710">
        <v>0.95941299999999996</v>
      </c>
      <c r="N11" s="762">
        <v>15.808999999999999</v>
      </c>
      <c r="O11" s="762">
        <v>-30.739000000000001</v>
      </c>
    </row>
    <row r="12" spans="1:15" s="299" customFormat="1" ht="13.8">
      <c r="C12" s="323" t="s">
        <v>1736</v>
      </c>
      <c r="D12" s="713">
        <v>300.93900000000002</v>
      </c>
      <c r="E12" s="713">
        <v>106.788</v>
      </c>
      <c r="F12" s="709">
        <v>0.32730999999999999</v>
      </c>
      <c r="G12" s="713">
        <v>303.80900000000003</v>
      </c>
      <c r="H12" s="709">
        <v>0.19433600000000001</v>
      </c>
      <c r="I12" s="713">
        <v>0.502</v>
      </c>
      <c r="J12" s="709">
        <v>0.27091900000000002</v>
      </c>
      <c r="K12" s="713">
        <v>3.8130000000000002</v>
      </c>
      <c r="L12" s="713">
        <v>378.60599999999999</v>
      </c>
      <c r="M12" s="709">
        <v>1.2461979999999999</v>
      </c>
      <c r="N12" s="713">
        <v>16.366</v>
      </c>
      <c r="O12" s="713">
        <v>-23.766999999999999</v>
      </c>
    </row>
    <row r="13" spans="1:15" s="975" customFormat="1" ht="13.8" thickBot="1">
      <c r="C13" s="976" t="s">
        <v>1721</v>
      </c>
      <c r="D13" s="977">
        <v>12050.331</v>
      </c>
      <c r="E13" s="977">
        <v>3343.8240000000001</v>
      </c>
      <c r="F13" s="978">
        <v>0.38498599999999999</v>
      </c>
      <c r="G13" s="977">
        <v>11163.004999999999</v>
      </c>
      <c r="H13" s="978">
        <v>1.6167000000000001E-2</v>
      </c>
      <c r="I13" s="977">
        <v>29.611000000000001</v>
      </c>
      <c r="J13" s="978">
        <v>0.29087499999999999</v>
      </c>
      <c r="K13" s="977">
        <v>3.2309999999999999</v>
      </c>
      <c r="L13" s="977">
        <v>5423.6570000000002</v>
      </c>
      <c r="M13" s="978">
        <v>0.48586000000000001</v>
      </c>
      <c r="N13" s="977">
        <v>50.981999999999999</v>
      </c>
      <c r="O13" s="977">
        <v>-153.94399999999999</v>
      </c>
    </row>
    <row r="14" spans="1:15" s="299" customFormat="1" ht="13.8">
      <c r="C14" s="979" t="s">
        <v>1735</v>
      </c>
      <c r="D14" s="762">
        <v>624.51300000000003</v>
      </c>
      <c r="E14" s="762">
        <v>44.552</v>
      </c>
      <c r="F14" s="710">
        <v>0.12593199999999999</v>
      </c>
      <c r="G14" s="762">
        <v>596.08399999999995</v>
      </c>
      <c r="H14" s="710">
        <v>1</v>
      </c>
      <c r="I14" s="762">
        <v>0.93899999999999995</v>
      </c>
      <c r="J14" s="710">
        <v>0.31651099999999999</v>
      </c>
      <c r="K14" s="762">
        <v>3.839</v>
      </c>
      <c r="L14" s="762">
        <v>53.301000000000002</v>
      </c>
      <c r="M14" s="710">
        <v>8.9417999999999997E-2</v>
      </c>
      <c r="N14" s="762">
        <v>188.667</v>
      </c>
      <c r="O14" s="762">
        <v>-267.18700000000001</v>
      </c>
    </row>
    <row r="15" spans="1:15" s="975" customFormat="1" ht="13.8" thickBot="1">
      <c r="C15" s="976" t="s">
        <v>1193</v>
      </c>
      <c r="D15" s="977">
        <v>12674.843999999999</v>
      </c>
      <c r="E15" s="977">
        <v>3388.3760000000002</v>
      </c>
      <c r="F15" s="978">
        <v>0.38157999999999997</v>
      </c>
      <c r="G15" s="977">
        <v>11759.089</v>
      </c>
      <c r="H15" s="978">
        <v>6.6039E-2</v>
      </c>
      <c r="I15" s="977">
        <v>30.55</v>
      </c>
      <c r="J15" s="978">
        <v>0.29217399999999999</v>
      </c>
      <c r="K15" s="977">
        <v>3.262</v>
      </c>
      <c r="L15" s="977">
        <v>5476.9570000000003</v>
      </c>
      <c r="M15" s="978">
        <v>0.46576400000000001</v>
      </c>
      <c r="N15" s="977">
        <v>239.649</v>
      </c>
      <c r="O15" s="977">
        <v>-421.13099999999997</v>
      </c>
    </row>
    <row r="16" spans="1:15" ht="18" customHeight="1">
      <c r="C16" s="1432" t="s">
        <v>1868</v>
      </c>
      <c r="D16" s="1432"/>
      <c r="E16" s="1432"/>
      <c r="F16" s="1432"/>
      <c r="G16" s="1432"/>
      <c r="H16" s="1432"/>
      <c r="I16" s="1432"/>
      <c r="J16" s="1432"/>
      <c r="K16" s="980"/>
      <c r="L16" s="980"/>
      <c r="M16" s="980"/>
      <c r="N16" s="980"/>
      <c r="O16" s="980"/>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5.25" hidden="1" customHeight="1"/>
    <row r="36" ht="5.25" hidden="1" customHeight="1"/>
    <row r="37" ht="5.25" hidden="1" customHeight="1"/>
    <row r="38" ht="5.25" hidden="1" customHeight="1"/>
    <row r="39" ht="5.25" hidden="1" customHeight="1"/>
    <row r="40" ht="5.25" hidden="1" customHeight="1"/>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sheetData>
  <mergeCells count="2">
    <mergeCell ref="C2:E2"/>
    <mergeCell ref="C16:J1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1:P27"/>
  <sheetViews>
    <sheetView showGridLines="0" showRowColHeaders="0" zoomScaleNormal="100" workbookViewId="0"/>
  </sheetViews>
  <sheetFormatPr baseColWidth="10" defaultColWidth="9.109375" defaultRowHeight="13.2"/>
  <cols>
    <col min="2" max="2" width="5.33203125" customWidth="1"/>
    <col min="3" max="3" width="18.44140625" style="968" customWidth="1"/>
    <col min="4" max="4" width="15.44140625" customWidth="1"/>
    <col min="5" max="5" width="19.44140625" customWidth="1"/>
    <col min="6" max="6" width="14.6640625" customWidth="1"/>
    <col min="7" max="7" width="23.6640625" customWidth="1"/>
    <col min="8" max="8" width="12.109375" customWidth="1"/>
    <col min="9" max="9" width="12.33203125" customWidth="1"/>
    <col min="10" max="11" width="12" customWidth="1"/>
    <col min="12" max="12" width="9.5546875" customWidth="1"/>
    <col min="13" max="13" width="12.5546875" customWidth="1"/>
    <col min="14" max="14" width="8.88671875" customWidth="1"/>
    <col min="15" max="15" width="12.5546875" customWidth="1"/>
  </cols>
  <sheetData>
    <row r="1" spans="1:16" ht="12.75" customHeight="1">
      <c r="A1" s="967"/>
      <c r="C1"/>
    </row>
    <row r="2" spans="1:16" ht="12.75" customHeight="1">
      <c r="A2" s="967"/>
      <c r="B2" s="967"/>
      <c r="C2"/>
    </row>
    <row r="3" spans="1:16" ht="18" customHeight="1" thickBot="1">
      <c r="C3" s="292" t="s">
        <v>1869</v>
      </c>
      <c r="D3" s="969"/>
      <c r="E3" s="969"/>
      <c r="F3" s="969"/>
      <c r="G3" s="969"/>
      <c r="H3" s="969"/>
      <c r="I3" s="969"/>
      <c r="J3" s="969"/>
      <c r="K3" s="969"/>
      <c r="L3" s="969"/>
      <c r="M3" s="969"/>
      <c r="N3" s="969"/>
      <c r="O3" s="969"/>
    </row>
    <row r="4" spans="1:16" ht="15" customHeight="1">
      <c r="C4" s="970" t="s">
        <v>1153</v>
      </c>
      <c r="D4" s="851"/>
      <c r="E4" s="851"/>
      <c r="F4" s="851"/>
      <c r="G4" s="851"/>
      <c r="H4" s="851"/>
      <c r="I4" s="851"/>
      <c r="J4" s="851"/>
      <c r="K4" s="851"/>
      <c r="L4" s="851"/>
      <c r="M4" s="851"/>
      <c r="N4" s="851"/>
      <c r="O4" s="851"/>
    </row>
    <row r="5" spans="1:16" s="295" customFormat="1" ht="44.25" customHeight="1">
      <c r="C5" s="971" t="s">
        <v>1722</v>
      </c>
      <c r="D5" s="972" t="s">
        <v>1864</v>
      </c>
      <c r="E5" s="972" t="s">
        <v>1865</v>
      </c>
      <c r="F5" s="973" t="s">
        <v>611</v>
      </c>
      <c r="G5" s="973" t="s">
        <v>612</v>
      </c>
      <c r="H5" s="972" t="s">
        <v>1728</v>
      </c>
      <c r="I5" s="973" t="s">
        <v>1866</v>
      </c>
      <c r="J5" s="973" t="s">
        <v>586</v>
      </c>
      <c r="K5" s="972" t="s">
        <v>1727</v>
      </c>
      <c r="L5" s="972" t="s">
        <v>1154</v>
      </c>
      <c r="M5" s="972" t="s">
        <v>1716</v>
      </c>
      <c r="N5" s="972" t="s">
        <v>1867</v>
      </c>
      <c r="O5" s="972" t="s">
        <v>1715</v>
      </c>
      <c r="P5"/>
    </row>
    <row r="6" spans="1:16" s="299" customFormat="1" ht="13.8">
      <c r="C6" s="323" t="s">
        <v>1742</v>
      </c>
      <c r="D6" s="713">
        <v>54623.633000000002</v>
      </c>
      <c r="E6" s="713">
        <v>18739.605</v>
      </c>
      <c r="F6" s="709">
        <v>1.9599999999999999E-2</v>
      </c>
      <c r="G6" s="713">
        <v>54989.417999999998</v>
      </c>
      <c r="H6" s="709">
        <v>5.6300000000000002E-4</v>
      </c>
      <c r="I6" s="713">
        <v>990.42899999999997</v>
      </c>
      <c r="J6" s="709">
        <v>0.16608100000000001</v>
      </c>
      <c r="K6" s="713">
        <v>4.8860000000000001</v>
      </c>
      <c r="L6" s="713">
        <v>1465.1590000000001</v>
      </c>
      <c r="M6" s="709">
        <v>2.6644000000000001E-2</v>
      </c>
      <c r="N6" s="713">
        <v>5.4409999999999998</v>
      </c>
      <c r="O6" s="713">
        <v>-215.03800000000001</v>
      </c>
      <c r="P6"/>
    </row>
    <row r="7" spans="1:16" s="299" customFormat="1" ht="13.8">
      <c r="C7" s="974" t="s">
        <v>1741</v>
      </c>
      <c r="D7" s="762">
        <v>5098.2209999999995</v>
      </c>
      <c r="E7" s="762">
        <v>1182.1479999999999</v>
      </c>
      <c r="F7" s="710">
        <v>1.8752000000000001E-2</v>
      </c>
      <c r="G7" s="762">
        <v>5120.3320000000003</v>
      </c>
      <c r="H7" s="710">
        <v>1.856E-3</v>
      </c>
      <c r="I7" s="762">
        <v>78.11</v>
      </c>
      <c r="J7" s="710">
        <v>0.19567300000000001</v>
      </c>
      <c r="K7" s="762">
        <v>4.91</v>
      </c>
      <c r="L7" s="762">
        <v>389.13400000000001</v>
      </c>
      <c r="M7" s="710">
        <v>7.5997999999999996E-2</v>
      </c>
      <c r="N7" s="762">
        <v>1.8560000000000001</v>
      </c>
      <c r="O7" s="762">
        <v>-24.202000000000002</v>
      </c>
      <c r="P7"/>
    </row>
    <row r="8" spans="1:16" s="299" customFormat="1" ht="13.8">
      <c r="C8" s="323" t="s">
        <v>1740</v>
      </c>
      <c r="D8" s="713">
        <v>9391.2080000000005</v>
      </c>
      <c r="E8" s="713">
        <v>2525.4229999999998</v>
      </c>
      <c r="F8" s="709">
        <v>1.4785E-2</v>
      </c>
      <c r="G8" s="713">
        <v>9428.5470000000005</v>
      </c>
      <c r="H8" s="709">
        <v>3.7690000000000002E-3</v>
      </c>
      <c r="I8" s="713">
        <v>147.51599999999999</v>
      </c>
      <c r="J8" s="709">
        <v>0.19400600000000001</v>
      </c>
      <c r="K8" s="713">
        <v>4.9029999999999996</v>
      </c>
      <c r="L8" s="713">
        <v>1178.4829999999999</v>
      </c>
      <c r="M8" s="709">
        <v>0.124991</v>
      </c>
      <c r="N8" s="713">
        <v>6.8890000000000002</v>
      </c>
      <c r="O8" s="713">
        <v>-66.037999999999997</v>
      </c>
      <c r="P8"/>
    </row>
    <row r="9" spans="1:16" s="299" customFormat="1" ht="13.8">
      <c r="C9" s="974" t="s">
        <v>1739</v>
      </c>
      <c r="D9" s="762">
        <v>1645.029</v>
      </c>
      <c r="E9" s="762">
        <v>306.12900000000002</v>
      </c>
      <c r="F9" s="710">
        <v>1.7350000000000001E-2</v>
      </c>
      <c r="G9" s="762">
        <v>1650.13</v>
      </c>
      <c r="H9" s="710">
        <v>7.1980000000000004E-3</v>
      </c>
      <c r="I9" s="762">
        <v>24.654</v>
      </c>
      <c r="J9" s="710">
        <v>0.21102000000000001</v>
      </c>
      <c r="K9" s="762">
        <v>4.907</v>
      </c>
      <c r="L9" s="762">
        <v>352.86200000000002</v>
      </c>
      <c r="M9" s="710">
        <v>0.213839</v>
      </c>
      <c r="N9" s="762">
        <v>2.4910000000000001</v>
      </c>
      <c r="O9" s="762">
        <v>-15.077</v>
      </c>
      <c r="P9"/>
    </row>
    <row r="10" spans="1:16" s="299" customFormat="1" ht="13.8">
      <c r="C10" s="323" t="s">
        <v>1738</v>
      </c>
      <c r="D10" s="713">
        <v>3999.5459999999998</v>
      </c>
      <c r="E10" s="713">
        <v>681.3</v>
      </c>
      <c r="F10" s="709">
        <v>2.0629999999999999E-2</v>
      </c>
      <c r="G10" s="713">
        <v>4013.38</v>
      </c>
      <c r="H10" s="709">
        <v>1.4704E-2</v>
      </c>
      <c r="I10" s="713">
        <v>63.618000000000002</v>
      </c>
      <c r="J10" s="709">
        <v>0.21202799999999999</v>
      </c>
      <c r="K10" s="713">
        <v>4.9059999999999997</v>
      </c>
      <c r="L10" s="713">
        <v>1365.778</v>
      </c>
      <c r="M10" s="709">
        <v>0.340306</v>
      </c>
      <c r="N10" s="713">
        <v>12.364000000000001</v>
      </c>
      <c r="O10" s="713">
        <v>-53.414999999999999</v>
      </c>
      <c r="P10"/>
    </row>
    <row r="11" spans="1:16" s="299" customFormat="1" ht="13.8">
      <c r="C11" s="974" t="s">
        <v>1737</v>
      </c>
      <c r="D11" s="762">
        <v>3104.6419999999998</v>
      </c>
      <c r="E11" s="762">
        <v>538.18899999999996</v>
      </c>
      <c r="F11" s="710">
        <v>1.9288E-2</v>
      </c>
      <c r="G11" s="762">
        <v>3114.5880000000002</v>
      </c>
      <c r="H11" s="710">
        <v>4.8377999999999997E-2</v>
      </c>
      <c r="I11" s="762">
        <v>54.534999999999997</v>
      </c>
      <c r="J11" s="710">
        <v>0.19286300000000001</v>
      </c>
      <c r="K11" s="762">
        <v>4.899</v>
      </c>
      <c r="L11" s="762">
        <v>1898.9670000000001</v>
      </c>
      <c r="M11" s="710">
        <v>0.60970100000000005</v>
      </c>
      <c r="N11" s="762">
        <v>29.071999999999999</v>
      </c>
      <c r="O11" s="762">
        <v>-81.353999999999999</v>
      </c>
      <c r="P11"/>
    </row>
    <row r="12" spans="1:16" s="299" customFormat="1" ht="13.8">
      <c r="C12" s="323" t="s">
        <v>1736</v>
      </c>
      <c r="D12" s="713">
        <v>1275.7840000000001</v>
      </c>
      <c r="E12" s="713">
        <v>210.87700000000001</v>
      </c>
      <c r="F12" s="709">
        <v>1.9487999999999998E-2</v>
      </c>
      <c r="G12" s="713">
        <v>1279.818</v>
      </c>
      <c r="H12" s="709">
        <v>0.22514700000000001</v>
      </c>
      <c r="I12" s="713">
        <v>20.943999999999999</v>
      </c>
      <c r="J12" s="709">
        <v>0.196885</v>
      </c>
      <c r="K12" s="713">
        <v>4.9039999999999999</v>
      </c>
      <c r="L12" s="713">
        <v>1363.7850000000001</v>
      </c>
      <c r="M12" s="709">
        <v>1.065609</v>
      </c>
      <c r="N12" s="713">
        <v>56.829000000000001</v>
      </c>
      <c r="O12" s="713">
        <v>-90.554000000000002</v>
      </c>
      <c r="P12"/>
    </row>
    <row r="13" spans="1:16" s="975" customFormat="1" ht="13.8" thickBot="1">
      <c r="C13" s="976" t="s">
        <v>1721</v>
      </c>
      <c r="D13" s="977">
        <v>79138.062999999995</v>
      </c>
      <c r="E13" s="977">
        <v>24183.670999999998</v>
      </c>
      <c r="F13" s="978">
        <v>1.9047999999999999E-2</v>
      </c>
      <c r="G13" s="977">
        <v>79596.213000000003</v>
      </c>
      <c r="H13" s="978">
        <v>7.358E-3</v>
      </c>
      <c r="I13" s="977">
        <v>1379.806</v>
      </c>
      <c r="J13" s="978">
        <v>0.17608399999999999</v>
      </c>
      <c r="K13" s="977">
        <v>4.8920000000000003</v>
      </c>
      <c r="L13" s="977">
        <v>8014.1670000000004</v>
      </c>
      <c r="M13" s="978">
        <v>0.100685</v>
      </c>
      <c r="N13" s="977">
        <v>114.941</v>
      </c>
      <c r="O13" s="977">
        <v>-545.67999999999995</v>
      </c>
      <c r="P13"/>
    </row>
    <row r="14" spans="1:16" s="299" customFormat="1" ht="13.8">
      <c r="C14" s="979" t="s">
        <v>1735</v>
      </c>
      <c r="D14" s="762">
        <v>4068.3449999999998</v>
      </c>
      <c r="E14" s="762">
        <v>83.031000000000006</v>
      </c>
      <c r="F14" s="710">
        <v>0</v>
      </c>
      <c r="G14" s="762">
        <v>4066.3609999999999</v>
      </c>
      <c r="H14" s="710">
        <v>1</v>
      </c>
      <c r="I14" s="762">
        <v>41.716999999999999</v>
      </c>
      <c r="J14" s="710">
        <v>0.30777599999999999</v>
      </c>
      <c r="K14" s="762">
        <v>4.7969999999999997</v>
      </c>
      <c r="L14" s="762">
        <v>2308.4540000000002</v>
      </c>
      <c r="M14" s="710">
        <v>0.56769499999999995</v>
      </c>
      <c r="N14" s="762">
        <v>1251.528</v>
      </c>
      <c r="O14" s="762">
        <v>-1331.567</v>
      </c>
      <c r="P14"/>
    </row>
    <row r="15" spans="1:16" s="975" customFormat="1" ht="13.8" thickBot="1">
      <c r="C15" s="976" t="s">
        <v>1193</v>
      </c>
      <c r="D15" s="977">
        <v>83206.407999999996</v>
      </c>
      <c r="E15" s="977">
        <v>24266.702000000001</v>
      </c>
      <c r="F15" s="978">
        <v>1.8983E-2</v>
      </c>
      <c r="G15" s="977">
        <v>83662.573999999993</v>
      </c>
      <c r="H15" s="978">
        <v>5.5605000000000002E-2</v>
      </c>
      <c r="I15" s="977">
        <v>1421.5219999999999</v>
      </c>
      <c r="J15" s="978">
        <v>0.18248500000000001</v>
      </c>
      <c r="K15" s="977">
        <v>4.8869999999999996</v>
      </c>
      <c r="L15" s="977">
        <v>10322.620999999999</v>
      </c>
      <c r="M15" s="978">
        <v>0.12338399999999999</v>
      </c>
      <c r="N15" s="977">
        <v>1366.4690000000001</v>
      </c>
      <c r="O15" s="977">
        <v>-1877.2460000000001</v>
      </c>
      <c r="P15"/>
    </row>
    <row r="16" spans="1:16" ht="18.75" customHeight="1">
      <c r="C16" s="1432" t="s">
        <v>1868</v>
      </c>
      <c r="D16" s="1432"/>
      <c r="E16" s="1432"/>
      <c r="F16" s="1432"/>
      <c r="G16" s="1432"/>
      <c r="H16" s="1432"/>
      <c r="I16" s="1432"/>
      <c r="J16" s="1432"/>
      <c r="K16" s="980"/>
      <c r="L16" s="980"/>
      <c r="M16" s="980"/>
      <c r="N16" s="980"/>
      <c r="O16" s="980"/>
    </row>
    <row r="17" spans="3:15" ht="14.25" customHeight="1">
      <c r="C17" s="1431"/>
      <c r="D17" s="1431"/>
      <c r="E17" s="1431"/>
      <c r="F17" s="981" t="s">
        <v>0</v>
      </c>
      <c r="G17" s="981" t="s">
        <v>0</v>
      </c>
      <c r="H17" s="981"/>
      <c r="I17" s="982"/>
      <c r="J17" s="983"/>
      <c r="K17" s="983"/>
      <c r="L17" s="983"/>
      <c r="M17" s="984"/>
      <c r="N17" s="983"/>
      <c r="O17" s="985"/>
    </row>
    <row r="18" spans="3:15" ht="12.75" customHeight="1"/>
    <row r="19" spans="3:15" ht="12.75" customHeight="1"/>
    <row r="20" spans="3:15" ht="12.75" customHeight="1"/>
    <row r="21" spans="3:15" ht="12.75" customHeight="1"/>
    <row r="22" spans="3:15" ht="12.75" customHeight="1"/>
    <row r="23" spans="3:15" ht="12.75" customHeight="1"/>
    <row r="24" spans="3:15" ht="12.75" customHeight="1"/>
    <row r="25" spans="3:15" ht="12.75" customHeight="1"/>
    <row r="26" spans="3:15" ht="12.75" customHeight="1"/>
    <row r="27" spans="3:15" ht="12.75" customHeight="1"/>
  </sheetData>
  <mergeCells count="2">
    <mergeCell ref="C17:E17"/>
    <mergeCell ref="C16:J1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P28"/>
  <sheetViews>
    <sheetView showGridLines="0" showRowColHeaders="0" zoomScaleNormal="100" workbookViewId="0"/>
  </sheetViews>
  <sheetFormatPr baseColWidth="10" defaultColWidth="9.109375" defaultRowHeight="17.25" customHeight="1"/>
  <cols>
    <col min="2" max="2" width="5.33203125" customWidth="1"/>
    <col min="3" max="3" width="18.44140625" style="968" customWidth="1"/>
    <col min="4" max="4" width="15.44140625" customWidth="1"/>
    <col min="5" max="5" width="19.44140625" customWidth="1"/>
    <col min="6" max="6" width="14.6640625" customWidth="1"/>
    <col min="7" max="7" width="23.6640625" customWidth="1"/>
    <col min="8" max="8" width="12.109375" customWidth="1"/>
    <col min="9" max="9" width="12.33203125" customWidth="1"/>
    <col min="10" max="11" width="12" customWidth="1"/>
    <col min="12" max="12" width="9.5546875" customWidth="1"/>
    <col min="13" max="13" width="12.5546875" customWidth="1"/>
    <col min="14" max="14" width="8.88671875" customWidth="1"/>
    <col min="15" max="15" width="12.5546875" customWidth="1"/>
  </cols>
  <sheetData>
    <row r="1" spans="1:16" ht="12.75" customHeight="1">
      <c r="A1" s="967"/>
      <c r="C1"/>
    </row>
    <row r="2" spans="1:16" ht="12.75" customHeight="1">
      <c r="A2" s="967"/>
      <c r="B2" s="967"/>
      <c r="C2"/>
    </row>
    <row r="3" spans="1:16" ht="18" customHeight="1" thickBot="1">
      <c r="C3" s="292" t="s">
        <v>1870</v>
      </c>
      <c r="D3" s="969"/>
      <c r="E3" s="969"/>
      <c r="F3" s="969"/>
      <c r="G3" s="969"/>
      <c r="H3" s="969"/>
      <c r="I3" s="969"/>
      <c r="J3" s="969"/>
      <c r="K3" s="969"/>
      <c r="L3" s="969"/>
      <c r="M3" s="969"/>
      <c r="N3" s="969"/>
      <c r="O3" s="969"/>
    </row>
    <row r="4" spans="1:16" ht="15" customHeight="1">
      <c r="C4" s="970" t="s">
        <v>1153</v>
      </c>
      <c r="D4" s="851"/>
      <c r="E4" s="851"/>
      <c r="F4" s="851"/>
      <c r="G4" s="851"/>
      <c r="H4" s="851"/>
      <c r="I4" s="851"/>
      <c r="J4" s="851"/>
      <c r="K4" s="851"/>
      <c r="L4" s="851"/>
      <c r="M4" s="851"/>
      <c r="N4" s="851"/>
      <c r="O4" s="851"/>
    </row>
    <row r="5" spans="1:16" s="295" customFormat="1" ht="45.6">
      <c r="C5" s="971" t="s">
        <v>1722</v>
      </c>
      <c r="D5" s="972" t="s">
        <v>1864</v>
      </c>
      <c r="E5" s="972" t="s">
        <v>1865</v>
      </c>
      <c r="F5" s="973" t="s">
        <v>611</v>
      </c>
      <c r="G5" s="973" t="s">
        <v>612</v>
      </c>
      <c r="H5" s="972" t="s">
        <v>1728</v>
      </c>
      <c r="I5" s="973" t="s">
        <v>1866</v>
      </c>
      <c r="J5" s="973" t="s">
        <v>586</v>
      </c>
      <c r="K5" s="972" t="s">
        <v>1727</v>
      </c>
      <c r="L5" s="972" t="s">
        <v>1154</v>
      </c>
      <c r="M5" s="972" t="s">
        <v>1716</v>
      </c>
      <c r="N5" s="972" t="s">
        <v>1867</v>
      </c>
      <c r="O5" s="972" t="s">
        <v>1715</v>
      </c>
      <c r="P5"/>
    </row>
    <row r="6" spans="1:16" s="299" customFormat="1" ht="13.8">
      <c r="C6" s="323" t="s">
        <v>1742</v>
      </c>
      <c r="D6" s="713">
        <v>1900.32</v>
      </c>
      <c r="E6" s="713">
        <v>702.976</v>
      </c>
      <c r="F6" s="709">
        <v>3.1792000000000001E-2</v>
      </c>
      <c r="G6" s="713">
        <v>1918.7280000000001</v>
      </c>
      <c r="H6" s="709">
        <v>6.5499999999999998E-4</v>
      </c>
      <c r="I6" s="713">
        <v>33.997999999999998</v>
      </c>
      <c r="J6" s="709">
        <v>0.130852</v>
      </c>
      <c r="K6" s="713">
        <v>4.63</v>
      </c>
      <c r="L6" s="713">
        <v>36.014000000000003</v>
      </c>
      <c r="M6" s="709">
        <v>1.8769999999999998E-2</v>
      </c>
      <c r="N6" s="713">
        <v>0.17199999999999999</v>
      </c>
      <c r="O6" s="713">
        <v>-8.8089999999999993</v>
      </c>
      <c r="P6"/>
    </row>
    <row r="7" spans="1:16" s="299" customFormat="1" ht="13.8">
      <c r="C7" s="974" t="s">
        <v>1741</v>
      </c>
      <c r="D7" s="762">
        <v>436.738</v>
      </c>
      <c r="E7" s="762">
        <v>129.58199999999999</v>
      </c>
      <c r="F7" s="710">
        <v>9.9784999999999999E-2</v>
      </c>
      <c r="G7" s="762">
        <v>448.04300000000001</v>
      </c>
      <c r="H7" s="710">
        <v>1.707E-3</v>
      </c>
      <c r="I7" s="762">
        <v>4.9820000000000002</v>
      </c>
      <c r="J7" s="710">
        <v>0.160499</v>
      </c>
      <c r="K7" s="762">
        <v>4.5170000000000003</v>
      </c>
      <c r="L7" s="762">
        <v>21.832999999999998</v>
      </c>
      <c r="M7" s="710">
        <v>4.8730000000000002E-2</v>
      </c>
      <c r="N7" s="762">
        <v>0.121</v>
      </c>
      <c r="O7" s="762">
        <v>-2.5830000000000002</v>
      </c>
      <c r="P7"/>
    </row>
    <row r="8" spans="1:16" s="299" customFormat="1" ht="13.8">
      <c r="C8" s="323" t="s">
        <v>1740</v>
      </c>
      <c r="D8" s="713">
        <v>1205.49</v>
      </c>
      <c r="E8" s="713">
        <v>425.05099999999999</v>
      </c>
      <c r="F8" s="709">
        <v>0.12851799999999999</v>
      </c>
      <c r="G8" s="713">
        <v>1255.682</v>
      </c>
      <c r="H8" s="709">
        <v>3.5860000000000002E-3</v>
      </c>
      <c r="I8" s="713">
        <v>12.686</v>
      </c>
      <c r="J8" s="709">
        <v>0.17280300000000001</v>
      </c>
      <c r="K8" s="713">
        <v>4.5590000000000002</v>
      </c>
      <c r="L8" s="713">
        <v>117.282</v>
      </c>
      <c r="M8" s="709">
        <v>9.3400999999999998E-2</v>
      </c>
      <c r="N8" s="713">
        <v>0.77100000000000002</v>
      </c>
      <c r="O8" s="713">
        <v>-9.1929999999999996</v>
      </c>
      <c r="P8"/>
    </row>
    <row r="9" spans="1:16" s="299" customFormat="1" ht="13.8">
      <c r="C9" s="974" t="s">
        <v>1739</v>
      </c>
      <c r="D9" s="762">
        <v>306.005</v>
      </c>
      <c r="E9" s="762">
        <v>101.901</v>
      </c>
      <c r="F9" s="710">
        <v>0.24801500000000001</v>
      </c>
      <c r="G9" s="762">
        <v>329.79700000000003</v>
      </c>
      <c r="H9" s="710">
        <v>6.3839999999999999E-3</v>
      </c>
      <c r="I9" s="762">
        <v>2.1909999999999998</v>
      </c>
      <c r="J9" s="710">
        <v>0.18762699999999999</v>
      </c>
      <c r="K9" s="762">
        <v>4.5039999999999996</v>
      </c>
      <c r="L9" s="762">
        <v>52.58</v>
      </c>
      <c r="M9" s="710">
        <v>0.15943099999999999</v>
      </c>
      <c r="N9" s="762">
        <v>0.39400000000000002</v>
      </c>
      <c r="O9" s="762">
        <v>-3.4420000000000002</v>
      </c>
      <c r="P9"/>
    </row>
    <row r="10" spans="1:16" s="299" customFormat="1" ht="13.8">
      <c r="C10" s="323" t="s">
        <v>1738</v>
      </c>
      <c r="D10" s="713">
        <v>2017.5920000000001</v>
      </c>
      <c r="E10" s="713">
        <v>481.95100000000002</v>
      </c>
      <c r="F10" s="709">
        <v>0.10043100000000001</v>
      </c>
      <c r="G10" s="713">
        <v>2055.607</v>
      </c>
      <c r="H10" s="709">
        <v>1.4338999999999999E-2</v>
      </c>
      <c r="I10" s="713">
        <v>17.593</v>
      </c>
      <c r="J10" s="709">
        <v>0.17921300000000001</v>
      </c>
      <c r="K10" s="713">
        <v>4.5940000000000003</v>
      </c>
      <c r="L10" s="713">
        <v>518.99900000000002</v>
      </c>
      <c r="M10" s="709">
        <v>0.25247999999999998</v>
      </c>
      <c r="N10" s="713">
        <v>5.2750000000000004</v>
      </c>
      <c r="O10" s="713">
        <v>-20.588000000000001</v>
      </c>
      <c r="P10"/>
    </row>
    <row r="11" spans="1:16" s="299" customFormat="1" ht="13.8">
      <c r="C11" s="974" t="s">
        <v>1737</v>
      </c>
      <c r="D11" s="762">
        <v>1262.2270000000001</v>
      </c>
      <c r="E11" s="762">
        <v>364.05099999999999</v>
      </c>
      <c r="F11" s="710">
        <v>4.3293999999999999E-2</v>
      </c>
      <c r="G11" s="762">
        <v>1271.3119999999999</v>
      </c>
      <c r="H11" s="710">
        <v>4.8659000000000001E-2</v>
      </c>
      <c r="I11" s="762">
        <v>16.483000000000001</v>
      </c>
      <c r="J11" s="710">
        <v>0.17172899999999999</v>
      </c>
      <c r="K11" s="762">
        <v>4.617</v>
      </c>
      <c r="L11" s="762">
        <v>728.35599999999999</v>
      </c>
      <c r="M11" s="710">
        <v>0.57291700000000001</v>
      </c>
      <c r="N11" s="762">
        <v>10.742000000000001</v>
      </c>
      <c r="O11" s="762">
        <v>-30.164999999999999</v>
      </c>
      <c r="P11"/>
    </row>
    <row r="12" spans="1:16" s="299" customFormat="1" ht="13.8">
      <c r="C12" s="323" t="s">
        <v>1736</v>
      </c>
      <c r="D12" s="713">
        <v>256.13799999999998</v>
      </c>
      <c r="E12" s="713">
        <v>48.539000000000001</v>
      </c>
      <c r="F12" s="709">
        <v>1.8325999999999999E-2</v>
      </c>
      <c r="G12" s="713">
        <v>255.20099999999999</v>
      </c>
      <c r="H12" s="709">
        <v>0.26660299999999998</v>
      </c>
      <c r="I12" s="713">
        <v>3.2709999999999999</v>
      </c>
      <c r="J12" s="709">
        <v>0.169347</v>
      </c>
      <c r="K12" s="713">
        <v>4.6390000000000002</v>
      </c>
      <c r="L12" s="713">
        <v>210.84200000000001</v>
      </c>
      <c r="M12" s="709">
        <v>0.82617700000000005</v>
      </c>
      <c r="N12" s="713">
        <v>11.554</v>
      </c>
      <c r="O12" s="713">
        <v>-15.523999999999999</v>
      </c>
      <c r="P12"/>
    </row>
    <row r="13" spans="1:16" s="975" customFormat="1" ht="13.8" thickBot="1">
      <c r="C13" s="976" t="s">
        <v>1721</v>
      </c>
      <c r="D13" s="977">
        <v>7384.5110000000004</v>
      </c>
      <c r="E13" s="977">
        <v>2254.0509999999999</v>
      </c>
      <c r="F13" s="978">
        <v>7.9960000000000003E-2</v>
      </c>
      <c r="G13" s="977">
        <v>7534.37</v>
      </c>
      <c r="H13" s="978">
        <v>2.2297999999999998E-2</v>
      </c>
      <c r="I13" s="977">
        <v>91.203999999999994</v>
      </c>
      <c r="J13" s="978">
        <v>0.16348699999999999</v>
      </c>
      <c r="K13" s="977">
        <v>4.5940000000000003</v>
      </c>
      <c r="L13" s="977">
        <v>1685.9059999999999</v>
      </c>
      <c r="M13" s="978">
        <v>0.22376199999999999</v>
      </c>
      <c r="N13" s="977">
        <v>29.027999999999999</v>
      </c>
      <c r="O13" s="977">
        <v>-90.304000000000002</v>
      </c>
      <c r="P13"/>
    </row>
    <row r="14" spans="1:16" s="299" customFormat="1" ht="13.8">
      <c r="C14" s="979" t="s">
        <v>1735</v>
      </c>
      <c r="D14" s="762">
        <v>876.65599999999995</v>
      </c>
      <c r="E14" s="762">
        <v>65.866</v>
      </c>
      <c r="F14" s="710">
        <v>8.5970000000000005E-3</v>
      </c>
      <c r="G14" s="762">
        <v>869.41099999999994</v>
      </c>
      <c r="H14" s="710">
        <v>1</v>
      </c>
      <c r="I14" s="762">
        <v>8.4589999999999996</v>
      </c>
      <c r="J14" s="710">
        <v>0.27921499999999999</v>
      </c>
      <c r="K14" s="762">
        <v>4.1719999999999997</v>
      </c>
      <c r="L14" s="762">
        <v>244.94900000000001</v>
      </c>
      <c r="M14" s="710">
        <v>0.28174100000000002</v>
      </c>
      <c r="N14" s="762">
        <v>242.75299999999999</v>
      </c>
      <c r="O14" s="762">
        <v>-223.80600000000001</v>
      </c>
      <c r="P14"/>
    </row>
    <row r="15" spans="1:16" s="975" customFormat="1" ht="13.8" thickBot="1">
      <c r="C15" s="976" t="s">
        <v>1193</v>
      </c>
      <c r="D15" s="977">
        <v>8261.1669999999995</v>
      </c>
      <c r="E15" s="977">
        <v>2319.9180000000001</v>
      </c>
      <c r="F15" s="978">
        <v>7.7933000000000002E-2</v>
      </c>
      <c r="G15" s="977">
        <v>8403.7810000000009</v>
      </c>
      <c r="H15" s="978">
        <v>0.123446</v>
      </c>
      <c r="I15" s="977">
        <v>99.662000000000006</v>
      </c>
      <c r="J15" s="978">
        <v>0.17546</v>
      </c>
      <c r="K15" s="977">
        <v>4.5510000000000002</v>
      </c>
      <c r="L15" s="977">
        <v>1930.855</v>
      </c>
      <c r="M15" s="978">
        <v>0.22975999999999999</v>
      </c>
      <c r="N15" s="977">
        <v>271.78100000000001</v>
      </c>
      <c r="O15" s="977">
        <v>-314.11</v>
      </c>
      <c r="P15"/>
    </row>
    <row r="16" spans="1:16" ht="17.25" customHeight="1">
      <c r="C16" s="1432" t="s">
        <v>1868</v>
      </c>
      <c r="D16" s="1432"/>
      <c r="E16" s="1432"/>
      <c r="F16" s="1432"/>
      <c r="G16" s="1432"/>
      <c r="H16" s="1432"/>
      <c r="I16" s="1432"/>
      <c r="J16" s="1432"/>
      <c r="K16" s="980"/>
      <c r="L16" s="980"/>
      <c r="M16" s="980"/>
      <c r="N16" s="980"/>
      <c r="O16" s="980"/>
    </row>
    <row r="19" ht="12.75" customHeight="1"/>
    <row r="20" ht="12.75" customHeight="1"/>
    <row r="21" ht="12.75" customHeight="1"/>
    <row r="22" ht="13.2"/>
    <row r="23" ht="13.2"/>
    <row r="24" ht="13.2"/>
    <row r="25" ht="13.2"/>
    <row r="26" ht="13.2"/>
    <row r="27" ht="13.2"/>
    <row r="28" ht="13.2"/>
  </sheetData>
  <mergeCells count="1">
    <mergeCell ref="C16:J1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3:C10"/>
  <sheetViews>
    <sheetView showGridLines="0" showRowColHeaders="0" workbookViewId="0"/>
  </sheetViews>
  <sheetFormatPr baseColWidth="10" defaultColWidth="9.109375" defaultRowHeight="12.75" customHeight="1"/>
  <cols>
    <col min="1" max="1" width="9.109375" style="708" customWidth="1"/>
    <col min="2" max="2" width="28" style="708" customWidth="1"/>
    <col min="3" max="3" width="12.88671875" style="708" customWidth="1"/>
    <col min="4" max="16384" width="9.109375" style="708"/>
  </cols>
  <sheetData>
    <row r="3" spans="2:3" ht="19.8" thickBot="1">
      <c r="B3" s="1298" t="s">
        <v>1533</v>
      </c>
      <c r="C3" s="1298"/>
    </row>
    <row r="4" spans="2:3" ht="16.8">
      <c r="B4" s="1305" t="s">
        <v>1559</v>
      </c>
      <c r="C4" s="1305"/>
    </row>
    <row r="5" spans="2:3" ht="24" customHeight="1">
      <c r="B5" s="255" t="s">
        <v>1532</v>
      </c>
      <c r="C5" s="703">
        <v>2020</v>
      </c>
    </row>
    <row r="6" spans="2:3" ht="16.8">
      <c r="B6" s="245" t="s">
        <v>1531</v>
      </c>
      <c r="C6" s="709">
        <v>2.5000000000000001E-2</v>
      </c>
    </row>
    <row r="7" spans="2:3" ht="16.8">
      <c r="B7" s="241" t="s">
        <v>1560</v>
      </c>
      <c r="C7" s="710">
        <v>1E-4</v>
      </c>
    </row>
    <row r="8" spans="2:3" ht="16.8">
      <c r="B8" s="245" t="s">
        <v>1561</v>
      </c>
      <c r="C8" s="709">
        <v>2.5000000000000001E-3</v>
      </c>
    </row>
    <row r="9" spans="2:3" ht="18.75" customHeight="1">
      <c r="B9" s="1306" t="s">
        <v>1530</v>
      </c>
      <c r="C9" s="1306"/>
    </row>
    <row r="10" spans="2:3" ht="18.75" customHeight="1">
      <c r="B10" s="1306" t="s">
        <v>1529</v>
      </c>
      <c r="C10" s="1306"/>
    </row>
  </sheetData>
  <mergeCells count="4">
    <mergeCell ref="B4:C4"/>
    <mergeCell ref="B3:C3"/>
    <mergeCell ref="B9:C9"/>
    <mergeCell ref="B10:C10"/>
  </mergeCells>
  <pageMargins left="0.7" right="0.7" top="0.75" bottom="0.75" header="0.3" footer="0.3"/>
  <pageSetup orientation="portrait" horizontalDpi="72" verticalDpi="72"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1:O22"/>
  <sheetViews>
    <sheetView showGridLines="0" showRowColHeaders="0" zoomScaleNormal="100" workbookViewId="0"/>
  </sheetViews>
  <sheetFormatPr baseColWidth="10" defaultColWidth="9.109375" defaultRowHeight="13.2"/>
  <cols>
    <col min="2" max="2" width="5.33203125" customWidth="1"/>
    <col min="3" max="3" width="18.44140625" style="968" customWidth="1"/>
    <col min="4" max="4" width="15.44140625" customWidth="1"/>
    <col min="5" max="5" width="19.44140625" customWidth="1"/>
    <col min="6" max="6" width="14.6640625" customWidth="1"/>
    <col min="7" max="7" width="23.6640625" customWidth="1"/>
    <col min="8" max="8" width="12.109375" customWidth="1"/>
    <col min="9" max="9" width="12.33203125" customWidth="1"/>
    <col min="10" max="11" width="12" customWidth="1"/>
    <col min="12" max="12" width="9.5546875" customWidth="1"/>
    <col min="13" max="13" width="12.5546875" customWidth="1"/>
    <col min="14" max="14" width="8.88671875" customWidth="1"/>
    <col min="15" max="15" width="12.5546875" customWidth="1"/>
  </cols>
  <sheetData>
    <row r="1" spans="1:15" ht="12.75" customHeight="1">
      <c r="A1" s="967"/>
      <c r="C1"/>
    </row>
    <row r="3" spans="1:15" ht="18" customHeight="1" thickBot="1">
      <c r="C3" s="292" t="s">
        <v>1871</v>
      </c>
      <c r="D3" s="969"/>
      <c r="E3" s="969"/>
      <c r="F3" s="969"/>
      <c r="G3" s="969"/>
      <c r="H3" s="969"/>
      <c r="I3" s="969"/>
      <c r="J3" s="969"/>
      <c r="K3" s="969"/>
      <c r="L3" s="969"/>
      <c r="M3" s="969"/>
      <c r="N3" s="969"/>
      <c r="O3" s="969"/>
    </row>
    <row r="4" spans="1:15" ht="15" customHeight="1">
      <c r="C4" s="970" t="s">
        <v>1153</v>
      </c>
      <c r="D4" s="851"/>
      <c r="E4" s="851"/>
      <c r="F4" s="851"/>
      <c r="G4" s="851"/>
      <c r="H4" s="851"/>
      <c r="I4" s="851"/>
      <c r="J4" s="851"/>
      <c r="K4" s="851"/>
      <c r="L4" s="851"/>
      <c r="M4" s="851"/>
      <c r="N4" s="851"/>
      <c r="O4" s="851"/>
    </row>
    <row r="5" spans="1:15" s="295" customFormat="1" ht="47.25" customHeight="1">
      <c r="C5" s="971" t="s">
        <v>1722</v>
      </c>
      <c r="D5" s="972" t="s">
        <v>1864</v>
      </c>
      <c r="E5" s="972" t="s">
        <v>1865</v>
      </c>
      <c r="F5" s="973" t="s">
        <v>611</v>
      </c>
      <c r="G5" s="973" t="s">
        <v>612</v>
      </c>
      <c r="H5" s="972" t="s">
        <v>1728</v>
      </c>
      <c r="I5" s="973" t="s">
        <v>1866</v>
      </c>
      <c r="J5" s="973" t="s">
        <v>586</v>
      </c>
      <c r="K5" s="972" t="s">
        <v>1727</v>
      </c>
      <c r="L5" s="972" t="s">
        <v>1154</v>
      </c>
      <c r="M5" s="972" t="s">
        <v>1716</v>
      </c>
      <c r="N5" s="972" t="s">
        <v>1867</v>
      </c>
      <c r="O5" s="972" t="s">
        <v>1715</v>
      </c>
    </row>
    <row r="6" spans="1:15" s="299" customFormat="1" ht="13.8">
      <c r="C6" s="323" t="s">
        <v>1742</v>
      </c>
      <c r="D6" s="713">
        <v>1281.373</v>
      </c>
      <c r="E6" s="713">
        <v>7531.2250000000004</v>
      </c>
      <c r="F6" s="709">
        <v>0.31375700000000001</v>
      </c>
      <c r="G6" s="713">
        <v>3644.3490000000002</v>
      </c>
      <c r="H6" s="709">
        <v>6.3299999999999999E-4</v>
      </c>
      <c r="I6" s="713">
        <v>2836.386</v>
      </c>
      <c r="J6" s="709">
        <v>0.77</v>
      </c>
      <c r="K6" s="713">
        <v>1</v>
      </c>
      <c r="L6" s="713">
        <v>116.19799999999999</v>
      </c>
      <c r="M6" s="709">
        <v>3.1884000000000003E-2</v>
      </c>
      <c r="N6" s="713">
        <v>1.7769999999999999</v>
      </c>
      <c r="O6" s="713">
        <v>-5.7839999999999998</v>
      </c>
    </row>
    <row r="7" spans="1:15" s="299" customFormat="1" ht="13.8">
      <c r="C7" s="974" t="s">
        <v>1741</v>
      </c>
      <c r="D7" s="762">
        <v>196.251</v>
      </c>
      <c r="E7" s="762">
        <v>851.82</v>
      </c>
      <c r="F7" s="710">
        <v>0.340752</v>
      </c>
      <c r="G7" s="762">
        <v>486.51</v>
      </c>
      <c r="H7" s="710">
        <v>1.954E-3</v>
      </c>
      <c r="I7" s="762">
        <v>500.67399999999998</v>
      </c>
      <c r="J7" s="710">
        <v>0.77</v>
      </c>
      <c r="K7" s="762">
        <v>1</v>
      </c>
      <c r="L7" s="762">
        <v>40.502000000000002</v>
      </c>
      <c r="M7" s="710">
        <v>8.3249000000000004E-2</v>
      </c>
      <c r="N7" s="762">
        <v>0.73199999999999998</v>
      </c>
      <c r="O7" s="762">
        <v>-1.607</v>
      </c>
    </row>
    <row r="8" spans="1:15" s="299" customFormat="1" ht="13.8">
      <c r="C8" s="323" t="s">
        <v>1740</v>
      </c>
      <c r="D8" s="713">
        <v>183.82900000000001</v>
      </c>
      <c r="E8" s="713">
        <v>601.71199999999999</v>
      </c>
      <c r="F8" s="709">
        <v>0.34754499999999999</v>
      </c>
      <c r="G8" s="713">
        <v>392.95</v>
      </c>
      <c r="H8" s="709">
        <v>3.3419999999999999E-3</v>
      </c>
      <c r="I8" s="713">
        <v>371.798</v>
      </c>
      <c r="J8" s="709">
        <v>0.77</v>
      </c>
      <c r="K8" s="713">
        <v>1</v>
      </c>
      <c r="L8" s="713">
        <v>50.155999999999999</v>
      </c>
      <c r="M8" s="709">
        <v>0.127639</v>
      </c>
      <c r="N8" s="713">
        <v>1.0109999999999999</v>
      </c>
      <c r="O8" s="713">
        <v>-1.752</v>
      </c>
    </row>
    <row r="9" spans="1:15" s="299" customFormat="1" ht="13.8">
      <c r="C9" s="974" t="s">
        <v>1739</v>
      </c>
      <c r="D9" s="762">
        <v>267.56900000000002</v>
      </c>
      <c r="E9" s="762">
        <v>692.53099999999995</v>
      </c>
      <c r="F9" s="710">
        <v>0.31207499999999999</v>
      </c>
      <c r="G9" s="762">
        <v>483.69</v>
      </c>
      <c r="H9" s="710">
        <v>5.4929999999999996E-3</v>
      </c>
      <c r="I9" s="762">
        <v>476.8</v>
      </c>
      <c r="J9" s="710">
        <v>0.76990099999999995</v>
      </c>
      <c r="K9" s="762">
        <v>1</v>
      </c>
      <c r="L9" s="762">
        <v>89.459000000000003</v>
      </c>
      <c r="M9" s="710">
        <v>0.18495200000000001</v>
      </c>
      <c r="N9" s="762">
        <v>2.0459999999999998</v>
      </c>
      <c r="O9" s="762">
        <v>-2.621</v>
      </c>
    </row>
    <row r="10" spans="1:15" s="299" customFormat="1" ht="13.8">
      <c r="C10" s="323" t="s">
        <v>1738</v>
      </c>
      <c r="D10" s="713">
        <v>688.79499999999996</v>
      </c>
      <c r="E10" s="713">
        <v>808.66200000000003</v>
      </c>
      <c r="F10" s="709">
        <v>0.30604199999999998</v>
      </c>
      <c r="G10" s="713">
        <v>936.28</v>
      </c>
      <c r="H10" s="709">
        <v>1.4789999999999999E-2</v>
      </c>
      <c r="I10" s="713">
        <v>814.25</v>
      </c>
      <c r="J10" s="709">
        <v>0.76929099999999995</v>
      </c>
      <c r="K10" s="713">
        <v>1</v>
      </c>
      <c r="L10" s="713">
        <v>370.03199999999998</v>
      </c>
      <c r="M10" s="709">
        <v>0.39521600000000001</v>
      </c>
      <c r="N10" s="713">
        <v>10.651999999999999</v>
      </c>
      <c r="O10" s="713">
        <v>-9.1579999999999995</v>
      </c>
    </row>
    <row r="11" spans="1:15" s="299" customFormat="1" ht="13.8">
      <c r="C11" s="974" t="s">
        <v>1737</v>
      </c>
      <c r="D11" s="762">
        <v>558.81100000000004</v>
      </c>
      <c r="E11" s="762">
        <v>299.26100000000002</v>
      </c>
      <c r="F11" s="710">
        <v>0.30469499999999999</v>
      </c>
      <c r="G11" s="762">
        <v>649.995</v>
      </c>
      <c r="H11" s="710">
        <v>4.9765999999999998E-2</v>
      </c>
      <c r="I11" s="762">
        <v>586.21</v>
      </c>
      <c r="J11" s="710">
        <v>0.76807499999999995</v>
      </c>
      <c r="K11" s="762">
        <v>1</v>
      </c>
      <c r="L11" s="762">
        <v>596.03599999999994</v>
      </c>
      <c r="M11" s="710">
        <v>0.91698599999999997</v>
      </c>
      <c r="N11" s="762">
        <v>24.838999999999999</v>
      </c>
      <c r="O11" s="762">
        <v>-22.913</v>
      </c>
    </row>
    <row r="12" spans="1:15" s="299" customFormat="1" ht="13.8">
      <c r="C12" s="323" t="s">
        <v>1736</v>
      </c>
      <c r="D12" s="713">
        <v>238.273</v>
      </c>
      <c r="E12" s="713">
        <v>34.564</v>
      </c>
      <c r="F12" s="709">
        <v>0.267231</v>
      </c>
      <c r="G12" s="713">
        <v>247.51</v>
      </c>
      <c r="H12" s="709">
        <v>0.25786100000000001</v>
      </c>
      <c r="I12" s="713">
        <v>251.042</v>
      </c>
      <c r="J12" s="709">
        <v>0.75981299999999996</v>
      </c>
      <c r="K12" s="713">
        <v>1</v>
      </c>
      <c r="L12" s="713">
        <v>485.75200000000001</v>
      </c>
      <c r="M12" s="709">
        <v>1.9625600000000001</v>
      </c>
      <c r="N12" s="713">
        <v>48.496000000000002</v>
      </c>
      <c r="O12" s="713">
        <v>-40.026000000000003</v>
      </c>
    </row>
    <row r="13" spans="1:15" s="975" customFormat="1" ht="13.8" thickBot="1">
      <c r="C13" s="976" t="s">
        <v>1721</v>
      </c>
      <c r="D13" s="977">
        <v>3414.9009999999998</v>
      </c>
      <c r="E13" s="977">
        <v>10819.775</v>
      </c>
      <c r="F13" s="978">
        <v>0.31667800000000002</v>
      </c>
      <c r="G13" s="977">
        <v>6841.2830000000004</v>
      </c>
      <c r="H13" s="978">
        <v>1.7138E-2</v>
      </c>
      <c r="I13" s="977">
        <v>5837.1610000000001</v>
      </c>
      <c r="J13" s="978">
        <v>0.76934499999999995</v>
      </c>
      <c r="K13" s="977">
        <v>1</v>
      </c>
      <c r="L13" s="977">
        <v>1748.136</v>
      </c>
      <c r="M13" s="978">
        <v>0.25552799999999998</v>
      </c>
      <c r="N13" s="977">
        <v>89.552000000000007</v>
      </c>
      <c r="O13" s="977">
        <v>-83.86</v>
      </c>
    </row>
    <row r="14" spans="1:15" s="299" customFormat="1" ht="13.8">
      <c r="C14" s="979" t="s">
        <v>1735</v>
      </c>
      <c r="D14" s="762">
        <v>111.878</v>
      </c>
      <c r="E14" s="762">
        <v>12.936</v>
      </c>
      <c r="F14" s="710">
        <v>0</v>
      </c>
      <c r="G14" s="762">
        <v>111.878</v>
      </c>
      <c r="H14" s="710">
        <v>1</v>
      </c>
      <c r="I14" s="762">
        <v>98.006</v>
      </c>
      <c r="J14" s="710">
        <v>0.68490799999999996</v>
      </c>
      <c r="K14" s="762">
        <v>1</v>
      </c>
      <c r="L14" s="762">
        <v>0.23699999999999999</v>
      </c>
      <c r="M14" s="710">
        <v>2.1159999999999998E-3</v>
      </c>
      <c r="N14" s="762">
        <v>76.626000000000005</v>
      </c>
      <c r="O14" s="762">
        <v>-76.210999999999999</v>
      </c>
    </row>
    <row r="15" spans="1:15" s="975" customFormat="1" ht="13.8" thickBot="1">
      <c r="C15" s="976" t="s">
        <v>1193</v>
      </c>
      <c r="D15" s="977">
        <v>3526.779</v>
      </c>
      <c r="E15" s="977">
        <v>10832.710999999999</v>
      </c>
      <c r="F15" s="978">
        <v>0.31630000000000003</v>
      </c>
      <c r="G15" s="977">
        <v>6953.1610000000001</v>
      </c>
      <c r="H15" s="978">
        <v>3.2953000000000003E-2</v>
      </c>
      <c r="I15" s="977">
        <v>5935.1670000000004</v>
      </c>
      <c r="J15" s="978">
        <v>0.76798599999999995</v>
      </c>
      <c r="K15" s="977">
        <v>1</v>
      </c>
      <c r="L15" s="977">
        <v>1748.373</v>
      </c>
      <c r="M15" s="978">
        <v>0.25145000000000001</v>
      </c>
      <c r="N15" s="977">
        <v>166.179</v>
      </c>
      <c r="O15" s="977">
        <v>-160.071</v>
      </c>
    </row>
    <row r="16" spans="1:15" ht="27.75" customHeight="1">
      <c r="C16" s="1432" t="s">
        <v>1868</v>
      </c>
      <c r="D16" s="1432"/>
      <c r="E16" s="1432"/>
      <c r="F16" s="1432"/>
      <c r="G16" s="1432"/>
      <c r="H16" s="1432"/>
      <c r="I16" s="1432"/>
      <c r="J16" s="1432"/>
      <c r="K16" s="980"/>
      <c r="L16" s="980"/>
      <c r="M16" s="980"/>
      <c r="N16" s="980"/>
      <c r="O16" s="980"/>
    </row>
    <row r="18" ht="12.75" customHeight="1"/>
    <row r="19" ht="12.75" customHeight="1"/>
    <row r="20" ht="12.75" customHeight="1"/>
    <row r="21" ht="12.75" customHeight="1"/>
    <row r="22" ht="12.75" customHeight="1"/>
  </sheetData>
  <mergeCells count="1">
    <mergeCell ref="C16:J1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O20"/>
  <sheetViews>
    <sheetView showGridLines="0" showRowColHeaders="0" zoomScaleNormal="100" workbookViewId="0"/>
  </sheetViews>
  <sheetFormatPr baseColWidth="10" defaultColWidth="9.109375" defaultRowHeight="13.2"/>
  <cols>
    <col min="2" max="2" width="5.33203125" customWidth="1"/>
    <col min="3" max="3" width="18.44140625" style="968" customWidth="1"/>
    <col min="4" max="4" width="15.44140625" customWidth="1"/>
    <col min="5" max="5" width="19.44140625" customWidth="1"/>
    <col min="6" max="6" width="14.6640625" customWidth="1"/>
    <col min="7" max="7" width="23.6640625" customWidth="1"/>
    <col min="8" max="8" width="12.109375" customWidth="1"/>
    <col min="9" max="9" width="12.33203125" customWidth="1"/>
    <col min="10" max="11" width="12" customWidth="1"/>
    <col min="12" max="12" width="9.5546875" customWidth="1"/>
    <col min="13" max="13" width="12.5546875" customWidth="1"/>
    <col min="14" max="14" width="8.88671875" customWidth="1"/>
    <col min="15" max="15" width="12.5546875" customWidth="1"/>
  </cols>
  <sheetData>
    <row r="1" spans="1:15" ht="12.75" customHeight="1">
      <c r="A1" s="967"/>
      <c r="C1"/>
    </row>
    <row r="3" spans="1:15" ht="18" customHeight="1" thickBot="1">
      <c r="C3" s="292" t="s">
        <v>1872</v>
      </c>
      <c r="D3" s="969"/>
      <c r="E3" s="969"/>
      <c r="F3" s="969"/>
      <c r="G3" s="969"/>
      <c r="H3" s="969"/>
      <c r="I3" s="969"/>
      <c r="J3" s="969"/>
      <c r="K3" s="969"/>
      <c r="L3" s="969"/>
      <c r="M3" s="969"/>
      <c r="N3" s="969"/>
      <c r="O3" s="969"/>
    </row>
    <row r="4" spans="1:15" ht="15" customHeight="1">
      <c r="C4" s="970" t="s">
        <v>1153</v>
      </c>
      <c r="D4" s="851"/>
      <c r="E4" s="851"/>
      <c r="F4" s="851"/>
      <c r="G4" s="851"/>
      <c r="H4" s="851"/>
      <c r="I4" s="851"/>
      <c r="J4" s="851"/>
      <c r="K4" s="851"/>
      <c r="L4" s="851"/>
      <c r="M4" s="851"/>
      <c r="N4" s="851"/>
      <c r="O4" s="851"/>
    </row>
    <row r="5" spans="1:15" s="295" customFormat="1" ht="47.25" customHeight="1">
      <c r="C5" s="971" t="s">
        <v>1722</v>
      </c>
      <c r="D5" s="972" t="s">
        <v>1864</v>
      </c>
      <c r="E5" s="972" t="s">
        <v>1865</v>
      </c>
      <c r="F5" s="973" t="s">
        <v>611</v>
      </c>
      <c r="G5" s="973" t="s">
        <v>612</v>
      </c>
      <c r="H5" s="972" t="s">
        <v>1728</v>
      </c>
      <c r="I5" s="973" t="s">
        <v>1866</v>
      </c>
      <c r="J5" s="973" t="s">
        <v>586</v>
      </c>
      <c r="K5" s="972" t="s">
        <v>1727</v>
      </c>
      <c r="L5" s="972" t="s">
        <v>1154</v>
      </c>
      <c r="M5" s="972" t="s">
        <v>1716</v>
      </c>
      <c r="N5" s="972" t="s">
        <v>1867</v>
      </c>
      <c r="O5" s="972" t="s">
        <v>1715</v>
      </c>
    </row>
    <row r="6" spans="1:15" s="299" customFormat="1" ht="13.8">
      <c r="C6" s="323" t="s">
        <v>1742</v>
      </c>
      <c r="D6" s="713">
        <v>1946.5139999999999</v>
      </c>
      <c r="E6" s="713">
        <v>815.56600000000003</v>
      </c>
      <c r="F6" s="709">
        <v>0.46503499999999998</v>
      </c>
      <c r="G6" s="713">
        <v>1669.5119999999999</v>
      </c>
      <c r="H6" s="709">
        <v>8.1599999999999999E-4</v>
      </c>
      <c r="I6" s="713">
        <v>56.338999999999999</v>
      </c>
      <c r="J6" s="709">
        <v>0.537439</v>
      </c>
      <c r="K6" s="713">
        <v>2.0419999999999998</v>
      </c>
      <c r="L6" s="713">
        <v>158.012</v>
      </c>
      <c r="M6" s="709">
        <v>9.4645999999999994E-2</v>
      </c>
      <c r="N6" s="713">
        <v>0.70799999999999996</v>
      </c>
      <c r="O6" s="713">
        <v>-20.266999999999999</v>
      </c>
    </row>
    <row r="7" spans="1:15" s="299" customFormat="1" ht="13.8">
      <c r="C7" s="974" t="s">
        <v>1741</v>
      </c>
      <c r="D7" s="762">
        <v>1043.3920000000001</v>
      </c>
      <c r="E7" s="762">
        <v>365.18900000000002</v>
      </c>
      <c r="F7" s="710">
        <v>0.43118699999999999</v>
      </c>
      <c r="G7" s="762">
        <v>778.36500000000001</v>
      </c>
      <c r="H7" s="710">
        <v>1.6509999999999999E-3</v>
      </c>
      <c r="I7" s="762">
        <v>36.564999999999998</v>
      </c>
      <c r="J7" s="710">
        <v>0.53095499999999995</v>
      </c>
      <c r="K7" s="762">
        <v>1.9</v>
      </c>
      <c r="L7" s="762">
        <v>126.65</v>
      </c>
      <c r="M7" s="710">
        <v>0.162712</v>
      </c>
      <c r="N7" s="762">
        <v>0.69199999999999995</v>
      </c>
      <c r="O7" s="762">
        <v>-12.754</v>
      </c>
    </row>
    <row r="8" spans="1:15" s="299" customFormat="1" ht="13.8">
      <c r="C8" s="323" t="s">
        <v>1740</v>
      </c>
      <c r="D8" s="713">
        <v>2691.9169999999999</v>
      </c>
      <c r="E8" s="713">
        <v>1055.2840000000001</v>
      </c>
      <c r="F8" s="709">
        <v>0.41854999999999998</v>
      </c>
      <c r="G8" s="713">
        <v>1992.23</v>
      </c>
      <c r="H8" s="709">
        <v>3.356E-3</v>
      </c>
      <c r="I8" s="713">
        <v>127.961</v>
      </c>
      <c r="J8" s="709">
        <v>0.52169699999999997</v>
      </c>
      <c r="K8" s="713">
        <v>1.9410000000000001</v>
      </c>
      <c r="L8" s="713">
        <v>502.71800000000002</v>
      </c>
      <c r="M8" s="709">
        <v>0.25233899999999998</v>
      </c>
      <c r="N8" s="713">
        <v>3.5190000000000001</v>
      </c>
      <c r="O8" s="713">
        <v>-32.268999999999998</v>
      </c>
    </row>
    <row r="9" spans="1:15" s="299" customFormat="1" ht="13.8">
      <c r="C9" s="974" t="s">
        <v>1739</v>
      </c>
      <c r="D9" s="762">
        <v>1243.2239999999999</v>
      </c>
      <c r="E9" s="762">
        <v>421.13600000000002</v>
      </c>
      <c r="F9" s="710">
        <v>0.37361</v>
      </c>
      <c r="G9" s="762">
        <v>848.03899999999999</v>
      </c>
      <c r="H9" s="710">
        <v>6.117E-3</v>
      </c>
      <c r="I9" s="762">
        <v>24.268000000000001</v>
      </c>
      <c r="J9" s="710">
        <v>0.52698699999999998</v>
      </c>
      <c r="K9" s="762">
        <v>1.722</v>
      </c>
      <c r="L9" s="762">
        <v>315.27100000000002</v>
      </c>
      <c r="M9" s="710">
        <v>0.37176500000000001</v>
      </c>
      <c r="N9" s="762">
        <v>2.7490000000000001</v>
      </c>
      <c r="O9" s="762">
        <v>-14.786</v>
      </c>
    </row>
    <row r="10" spans="1:15" s="299" customFormat="1" ht="13.8">
      <c r="C10" s="323" t="s">
        <v>1738</v>
      </c>
      <c r="D10" s="713">
        <v>4375.6000000000004</v>
      </c>
      <c r="E10" s="713">
        <v>1313.942</v>
      </c>
      <c r="F10" s="709">
        <v>0.404333</v>
      </c>
      <c r="G10" s="713">
        <v>2738.2460000000001</v>
      </c>
      <c r="H10" s="709">
        <v>1.4477E-2</v>
      </c>
      <c r="I10" s="713">
        <v>185.56299999999999</v>
      </c>
      <c r="J10" s="709">
        <v>0.50595599999999996</v>
      </c>
      <c r="K10" s="713">
        <v>1.83</v>
      </c>
      <c r="L10" s="713">
        <v>1346.0039999999999</v>
      </c>
      <c r="M10" s="709">
        <v>0.49155700000000002</v>
      </c>
      <c r="N10" s="713">
        <v>20.192</v>
      </c>
      <c r="O10" s="713">
        <v>-68.790000000000006</v>
      </c>
    </row>
    <row r="11" spans="1:15" s="299" customFormat="1" ht="13.8">
      <c r="C11" s="974" t="s">
        <v>1737</v>
      </c>
      <c r="D11" s="762">
        <v>1104.9960000000001</v>
      </c>
      <c r="E11" s="762">
        <v>364.66</v>
      </c>
      <c r="F11" s="710">
        <v>0.31539800000000001</v>
      </c>
      <c r="G11" s="762">
        <v>750.83199999999999</v>
      </c>
      <c r="H11" s="710">
        <v>5.0037999999999999E-2</v>
      </c>
      <c r="I11" s="762">
        <v>88.173000000000002</v>
      </c>
      <c r="J11" s="710">
        <v>0.51286500000000002</v>
      </c>
      <c r="K11" s="762">
        <v>1.8660000000000001</v>
      </c>
      <c r="L11" s="762">
        <v>482.89</v>
      </c>
      <c r="M11" s="710">
        <v>0.64313900000000002</v>
      </c>
      <c r="N11" s="762">
        <v>19.279</v>
      </c>
      <c r="O11" s="762">
        <v>-41.48</v>
      </c>
    </row>
    <row r="12" spans="1:15" s="299" customFormat="1" ht="13.8">
      <c r="C12" s="323" t="s">
        <v>1736</v>
      </c>
      <c r="D12" s="713">
        <v>204.67099999999999</v>
      </c>
      <c r="E12" s="713">
        <v>37.354999999999997</v>
      </c>
      <c r="F12" s="709">
        <v>0.23793700000000001</v>
      </c>
      <c r="G12" s="713">
        <v>142.29599999999999</v>
      </c>
      <c r="H12" s="709">
        <v>0.28986699999999999</v>
      </c>
      <c r="I12" s="713">
        <v>14.257</v>
      </c>
      <c r="J12" s="709">
        <v>0.55142599999999997</v>
      </c>
      <c r="K12" s="713">
        <v>1.97</v>
      </c>
      <c r="L12" s="713">
        <v>152.083</v>
      </c>
      <c r="M12" s="709">
        <v>1.068783</v>
      </c>
      <c r="N12" s="713">
        <v>22.391999999999999</v>
      </c>
      <c r="O12" s="713">
        <v>-26.827999999999999</v>
      </c>
    </row>
    <row r="13" spans="1:15" s="975" customFormat="1" ht="13.8" thickBot="1">
      <c r="C13" s="976" t="s">
        <v>1721</v>
      </c>
      <c r="D13" s="977">
        <v>12610.312</v>
      </c>
      <c r="E13" s="977">
        <v>4373.1319999999996</v>
      </c>
      <c r="F13" s="978">
        <v>0.40953099999999998</v>
      </c>
      <c r="G13" s="977">
        <v>8919.52</v>
      </c>
      <c r="H13" s="978">
        <v>1.4909E-2</v>
      </c>
      <c r="I13" s="977">
        <v>533.125</v>
      </c>
      <c r="J13" s="978">
        <v>0.52085300000000001</v>
      </c>
      <c r="K13" s="977">
        <v>1.8959999999999999</v>
      </c>
      <c r="L13" s="977">
        <v>3083.6280000000002</v>
      </c>
      <c r="M13" s="978">
        <v>0.345717</v>
      </c>
      <c r="N13" s="977">
        <v>69.53</v>
      </c>
      <c r="O13" s="977">
        <v>-217.173</v>
      </c>
    </row>
    <row r="14" spans="1:15" s="299" customFormat="1" ht="13.8">
      <c r="C14" s="979" t="s">
        <v>1735</v>
      </c>
      <c r="D14" s="762">
        <v>444.33499999999998</v>
      </c>
      <c r="E14" s="762">
        <v>168.179</v>
      </c>
      <c r="F14" s="710">
        <v>0.19500300000000001</v>
      </c>
      <c r="G14" s="762">
        <v>445.47800000000001</v>
      </c>
      <c r="H14" s="710">
        <v>1</v>
      </c>
      <c r="I14" s="762">
        <v>32.372999999999998</v>
      </c>
      <c r="J14" s="710">
        <v>0.66420800000000002</v>
      </c>
      <c r="K14" s="762">
        <v>1.7290000000000001</v>
      </c>
      <c r="L14" s="762">
        <v>42.533999999999999</v>
      </c>
      <c r="M14" s="710">
        <v>9.5478999999999994E-2</v>
      </c>
      <c r="N14" s="762">
        <v>295.89</v>
      </c>
      <c r="O14" s="762">
        <v>-306.255</v>
      </c>
    </row>
    <row r="15" spans="1:15" s="975" customFormat="1" ht="13.8" thickBot="1">
      <c r="C15" s="976" t="s">
        <v>1193</v>
      </c>
      <c r="D15" s="977">
        <v>13054.647000000001</v>
      </c>
      <c r="E15" s="977">
        <v>4541.3109999999997</v>
      </c>
      <c r="F15" s="978">
        <v>0.401586</v>
      </c>
      <c r="G15" s="977">
        <v>9364.9979999999996</v>
      </c>
      <c r="H15" s="978">
        <v>6.1768000000000003E-2</v>
      </c>
      <c r="I15" s="977">
        <v>565.49800000000005</v>
      </c>
      <c r="J15" s="978">
        <v>0.52767200000000003</v>
      </c>
      <c r="K15" s="977">
        <v>1.8879999999999999</v>
      </c>
      <c r="L15" s="977">
        <v>3126.1619999999998</v>
      </c>
      <c r="M15" s="978">
        <v>0.33381300000000003</v>
      </c>
      <c r="N15" s="977">
        <v>365.42</v>
      </c>
      <c r="O15" s="977">
        <v>-523.428</v>
      </c>
    </row>
    <row r="16" spans="1:15" ht="27.75" customHeight="1">
      <c r="C16" s="1432" t="s">
        <v>1868</v>
      </c>
      <c r="D16" s="1432"/>
      <c r="E16" s="1432"/>
      <c r="F16" s="1432"/>
      <c r="G16" s="1432"/>
      <c r="H16" s="1432"/>
      <c r="I16" s="1432"/>
      <c r="J16" s="1432"/>
      <c r="K16" s="980"/>
      <c r="L16" s="980"/>
      <c r="M16" s="980"/>
      <c r="N16" s="980"/>
      <c r="O16" s="980"/>
    </row>
    <row r="18" ht="12.75" customHeight="1"/>
    <row r="19" ht="12.75" customHeight="1"/>
    <row r="20" ht="12.75" customHeight="1"/>
  </sheetData>
  <mergeCells count="1">
    <mergeCell ref="C16:J1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O21"/>
  <sheetViews>
    <sheetView showGridLines="0" showRowColHeaders="0" zoomScaleNormal="100" workbookViewId="0">
      <selection activeCell="C5" sqref="C5"/>
    </sheetView>
  </sheetViews>
  <sheetFormatPr baseColWidth="10" defaultColWidth="9.109375" defaultRowHeight="13.2"/>
  <cols>
    <col min="2" max="2" width="5.33203125" customWidth="1"/>
    <col min="3" max="3" width="18.44140625" style="968" customWidth="1"/>
    <col min="4" max="4" width="15.44140625" customWidth="1"/>
    <col min="5" max="5" width="19.44140625" customWidth="1"/>
    <col min="6" max="6" width="14.6640625" customWidth="1"/>
    <col min="7" max="7" width="23.6640625" customWidth="1"/>
    <col min="8" max="8" width="12.109375" customWidth="1"/>
    <col min="9" max="9" width="12.33203125" customWidth="1"/>
    <col min="10" max="11" width="12" customWidth="1"/>
    <col min="12" max="12" width="9.5546875" customWidth="1"/>
    <col min="13" max="13" width="12.5546875" customWidth="1"/>
    <col min="14" max="14" width="8.88671875" customWidth="1"/>
    <col min="15" max="15" width="12.5546875" customWidth="1"/>
  </cols>
  <sheetData>
    <row r="1" spans="1:15" ht="12.75" customHeight="1">
      <c r="A1" s="967"/>
      <c r="C1"/>
    </row>
    <row r="3" spans="1:15" ht="18" customHeight="1" thickBot="1">
      <c r="C3" s="292" t="s">
        <v>1873</v>
      </c>
      <c r="D3" s="969"/>
      <c r="E3" s="969"/>
      <c r="F3" s="969"/>
      <c r="G3" s="969"/>
      <c r="H3" s="969"/>
      <c r="I3" s="969"/>
      <c r="J3" s="969"/>
      <c r="K3" s="969"/>
      <c r="L3" s="969"/>
      <c r="M3" s="969"/>
      <c r="N3" s="969"/>
      <c r="O3" s="969"/>
    </row>
    <row r="4" spans="1:15" ht="15" customHeight="1">
      <c r="C4" s="970" t="s">
        <v>1153</v>
      </c>
      <c r="D4" s="851"/>
      <c r="E4" s="851"/>
      <c r="F4" s="851"/>
      <c r="G4" s="851"/>
      <c r="H4" s="851"/>
      <c r="I4" s="851"/>
      <c r="J4" s="851"/>
      <c r="K4" s="851"/>
      <c r="L4" s="851"/>
      <c r="M4" s="851"/>
      <c r="N4" s="851"/>
      <c r="O4" s="851"/>
    </row>
    <row r="5" spans="1:15" s="295" customFormat="1" ht="47.25" customHeight="1">
      <c r="C5" s="971" t="s">
        <v>1722</v>
      </c>
      <c r="D5" s="972" t="s">
        <v>1864</v>
      </c>
      <c r="E5" s="972" t="s">
        <v>1865</v>
      </c>
      <c r="F5" s="973" t="s">
        <v>611</v>
      </c>
      <c r="G5" s="973" t="s">
        <v>612</v>
      </c>
      <c r="H5" s="972" t="s">
        <v>1728</v>
      </c>
      <c r="I5" s="973" t="s">
        <v>1866</v>
      </c>
      <c r="J5" s="973" t="s">
        <v>586</v>
      </c>
      <c r="K5" s="972" t="s">
        <v>1727</v>
      </c>
      <c r="L5" s="972" t="s">
        <v>1154</v>
      </c>
      <c r="M5" s="972" t="s">
        <v>1716</v>
      </c>
      <c r="N5" s="972" t="s">
        <v>1867</v>
      </c>
      <c r="O5" s="972" t="s">
        <v>1715</v>
      </c>
    </row>
    <row r="6" spans="1:15" s="299" customFormat="1" ht="13.8">
      <c r="C6" s="323" t="s">
        <v>1742</v>
      </c>
      <c r="D6" s="713">
        <v>1992.115</v>
      </c>
      <c r="E6" s="713">
        <v>98.668000000000006</v>
      </c>
      <c r="F6" s="709">
        <v>0.349916</v>
      </c>
      <c r="G6" s="713">
        <v>2026.2660000000001</v>
      </c>
      <c r="H6" s="709">
        <v>6.2200000000000005E-4</v>
      </c>
      <c r="I6" s="713">
        <v>180.43</v>
      </c>
      <c r="J6" s="709">
        <v>0.6179</v>
      </c>
      <c r="K6" s="713">
        <v>2.6880000000000002</v>
      </c>
      <c r="L6" s="713">
        <v>224.529</v>
      </c>
      <c r="M6" s="709">
        <v>0.110809</v>
      </c>
      <c r="N6" s="713">
        <v>0.78500000000000003</v>
      </c>
      <c r="O6" s="713">
        <v>-11.855</v>
      </c>
    </row>
    <row r="7" spans="1:15" s="299" customFormat="1" ht="13.8">
      <c r="C7" s="974" t="s">
        <v>1741</v>
      </c>
      <c r="D7" s="762">
        <v>550.54</v>
      </c>
      <c r="E7" s="762">
        <v>21.954000000000001</v>
      </c>
      <c r="F7" s="710">
        <v>0.31760699999999997</v>
      </c>
      <c r="G7" s="762">
        <v>557.28200000000004</v>
      </c>
      <c r="H7" s="710">
        <v>1.8630000000000001E-3</v>
      </c>
      <c r="I7" s="762">
        <v>85.022000000000006</v>
      </c>
      <c r="J7" s="710">
        <v>0.66830800000000001</v>
      </c>
      <c r="K7" s="762">
        <v>2.4279999999999999</v>
      </c>
      <c r="L7" s="762">
        <v>149.583</v>
      </c>
      <c r="M7" s="710">
        <v>0.26841500000000001</v>
      </c>
      <c r="N7" s="762">
        <v>0.69499999999999995</v>
      </c>
      <c r="O7" s="762">
        <v>-4.9349999999999996</v>
      </c>
    </row>
    <row r="8" spans="1:15" s="299" customFormat="1" ht="13.8">
      <c r="C8" s="323" t="s">
        <v>1740</v>
      </c>
      <c r="D8" s="713">
        <v>1055.723</v>
      </c>
      <c r="E8" s="713">
        <v>27.207999999999998</v>
      </c>
      <c r="F8" s="709">
        <v>0.29376799999999997</v>
      </c>
      <c r="G8" s="713">
        <v>1062.828</v>
      </c>
      <c r="H8" s="709">
        <v>3.676E-3</v>
      </c>
      <c r="I8" s="713">
        <v>144</v>
      </c>
      <c r="J8" s="709">
        <v>0.66033299999999995</v>
      </c>
      <c r="K8" s="713">
        <v>2.4380000000000002</v>
      </c>
      <c r="L8" s="713">
        <v>429.09500000000003</v>
      </c>
      <c r="M8" s="709">
        <v>0.403729</v>
      </c>
      <c r="N8" s="713">
        <v>2.589</v>
      </c>
      <c r="O8" s="713">
        <v>-12.57</v>
      </c>
    </row>
    <row r="9" spans="1:15" s="299" customFormat="1" ht="13.8">
      <c r="C9" s="974" t="s">
        <v>1739</v>
      </c>
      <c r="D9" s="762">
        <v>300.49400000000003</v>
      </c>
      <c r="E9" s="762">
        <v>288.97300000000001</v>
      </c>
      <c r="F9" s="710">
        <v>0.40332699999999999</v>
      </c>
      <c r="G9" s="762">
        <v>416.71699999999998</v>
      </c>
      <c r="H9" s="710">
        <v>6.4099999999999999E-3</v>
      </c>
      <c r="I9" s="762">
        <v>139.029</v>
      </c>
      <c r="J9" s="710">
        <v>0.62649500000000002</v>
      </c>
      <c r="K9" s="762">
        <v>2.0049999999999999</v>
      </c>
      <c r="L9" s="762">
        <v>221.38300000000001</v>
      </c>
      <c r="M9" s="710">
        <v>0.53125599999999995</v>
      </c>
      <c r="N9" s="762">
        <v>1.698</v>
      </c>
      <c r="O9" s="762">
        <v>-4.915</v>
      </c>
    </row>
    <row r="10" spans="1:15" s="299" customFormat="1" ht="13.8">
      <c r="C10" s="323" t="s">
        <v>1738</v>
      </c>
      <c r="D10" s="713">
        <v>1051.4469999999999</v>
      </c>
      <c r="E10" s="713">
        <v>1271.933</v>
      </c>
      <c r="F10" s="709">
        <v>0.45285300000000001</v>
      </c>
      <c r="G10" s="713">
        <v>1625.654</v>
      </c>
      <c r="H10" s="709">
        <v>1.6114E-2</v>
      </c>
      <c r="I10" s="713">
        <v>972.61699999999996</v>
      </c>
      <c r="J10" s="709">
        <v>0.61508200000000002</v>
      </c>
      <c r="K10" s="713">
        <v>1.8680000000000001</v>
      </c>
      <c r="L10" s="713">
        <v>1224.4390000000001</v>
      </c>
      <c r="M10" s="709">
        <v>0.75319700000000001</v>
      </c>
      <c r="N10" s="713">
        <v>16.175999999999998</v>
      </c>
      <c r="O10" s="713">
        <v>-27.844999999999999</v>
      </c>
    </row>
    <row r="11" spans="1:15" s="299" customFormat="1" ht="13.8">
      <c r="C11" s="974" t="s">
        <v>1737</v>
      </c>
      <c r="D11" s="762">
        <v>516.46100000000001</v>
      </c>
      <c r="E11" s="762">
        <v>100.26900000000001</v>
      </c>
      <c r="F11" s="710">
        <v>0.45044800000000002</v>
      </c>
      <c r="G11" s="762">
        <v>559.37099999999998</v>
      </c>
      <c r="H11" s="710">
        <v>5.3723E-2</v>
      </c>
      <c r="I11" s="762">
        <v>188.404</v>
      </c>
      <c r="J11" s="710">
        <v>0.67430299999999999</v>
      </c>
      <c r="K11" s="762">
        <v>2.09</v>
      </c>
      <c r="L11" s="762">
        <v>579.98299999999995</v>
      </c>
      <c r="M11" s="710">
        <v>1.036848</v>
      </c>
      <c r="N11" s="762">
        <v>20.248000000000001</v>
      </c>
      <c r="O11" s="762">
        <v>-40.356000000000002</v>
      </c>
    </row>
    <row r="12" spans="1:15" s="299" customFormat="1" ht="13.8">
      <c r="C12" s="323" t="s">
        <v>1736</v>
      </c>
      <c r="D12" s="713">
        <v>238.005</v>
      </c>
      <c r="E12" s="713">
        <v>5.4960000000000004</v>
      </c>
      <c r="F12" s="709">
        <v>0.34354299999999999</v>
      </c>
      <c r="G12" s="713">
        <v>238.6</v>
      </c>
      <c r="H12" s="709">
        <v>0.27106599999999997</v>
      </c>
      <c r="I12" s="713">
        <v>57.987000000000002</v>
      </c>
      <c r="J12" s="709">
        <v>0.69285300000000005</v>
      </c>
      <c r="K12" s="713">
        <v>2.0939999999999999</v>
      </c>
      <c r="L12" s="713">
        <v>382.01299999999998</v>
      </c>
      <c r="M12" s="709">
        <v>1.601062</v>
      </c>
      <c r="N12" s="713">
        <v>44.634999999999998</v>
      </c>
      <c r="O12" s="713">
        <v>-61.588999999999999</v>
      </c>
    </row>
    <row r="13" spans="1:15" s="975" customFormat="1" ht="13.8" thickBot="1">
      <c r="C13" s="976" t="s">
        <v>1721</v>
      </c>
      <c r="D13" s="977">
        <v>5704.7839999999997</v>
      </c>
      <c r="E13" s="977">
        <v>1814.501</v>
      </c>
      <c r="F13" s="978">
        <v>0.43488199999999999</v>
      </c>
      <c r="G13" s="977">
        <v>6486.7179999999998</v>
      </c>
      <c r="H13" s="978">
        <v>2.001E-2</v>
      </c>
      <c r="I13" s="977">
        <v>1767.489</v>
      </c>
      <c r="J13" s="978">
        <v>0.63665000000000005</v>
      </c>
      <c r="K13" s="977">
        <v>2.302</v>
      </c>
      <c r="L13" s="977">
        <v>3211.0239999999999</v>
      </c>
      <c r="M13" s="978">
        <v>0.49501499999999998</v>
      </c>
      <c r="N13" s="977">
        <v>86.825000000000003</v>
      </c>
      <c r="O13" s="977">
        <v>-164.066</v>
      </c>
    </row>
    <row r="14" spans="1:15" s="299" customFormat="1" ht="13.8">
      <c r="C14" s="979" t="s">
        <v>1735</v>
      </c>
      <c r="D14" s="762">
        <v>345.47699999999998</v>
      </c>
      <c r="E14" s="762">
        <v>1.734</v>
      </c>
      <c r="F14" s="710">
        <v>0.112829</v>
      </c>
      <c r="G14" s="762">
        <v>345.54500000000002</v>
      </c>
      <c r="H14" s="710">
        <v>1</v>
      </c>
      <c r="I14" s="762">
        <v>38.265000000000001</v>
      </c>
      <c r="J14" s="710">
        <v>0.79312800000000006</v>
      </c>
      <c r="K14" s="762">
        <v>2.6040000000000001</v>
      </c>
      <c r="L14" s="762">
        <v>9.65</v>
      </c>
      <c r="M14" s="710">
        <v>2.7927E-2</v>
      </c>
      <c r="N14" s="762">
        <v>274.06200000000001</v>
      </c>
      <c r="O14" s="762">
        <v>-234.161</v>
      </c>
    </row>
    <row r="15" spans="1:15" s="975" customFormat="1" ht="13.8" thickBot="1">
      <c r="C15" s="976" t="s">
        <v>1193</v>
      </c>
      <c r="D15" s="977">
        <v>6050.26</v>
      </c>
      <c r="E15" s="977">
        <v>1816.2349999999999</v>
      </c>
      <c r="F15" s="978">
        <v>0.43457499999999999</v>
      </c>
      <c r="G15" s="977">
        <v>6832.2640000000001</v>
      </c>
      <c r="H15" s="978">
        <v>6.9573999999999997E-2</v>
      </c>
      <c r="I15" s="977">
        <v>1805.7539999999999</v>
      </c>
      <c r="J15" s="978">
        <v>0.64456400000000003</v>
      </c>
      <c r="K15" s="977">
        <v>2.3170000000000002</v>
      </c>
      <c r="L15" s="977">
        <v>3220.674</v>
      </c>
      <c r="M15" s="978">
        <v>0.47139199999999998</v>
      </c>
      <c r="N15" s="977">
        <v>360.887</v>
      </c>
      <c r="O15" s="977">
        <v>-398.22699999999998</v>
      </c>
    </row>
    <row r="16" spans="1:15" ht="27.75" customHeight="1">
      <c r="C16" s="1432" t="s">
        <v>1868</v>
      </c>
      <c r="D16" s="1432"/>
      <c r="E16" s="1432"/>
      <c r="F16" s="1432"/>
      <c r="G16" s="1432"/>
      <c r="H16" s="1432"/>
      <c r="I16" s="1432"/>
      <c r="J16" s="1432"/>
      <c r="K16" s="980"/>
      <c r="L16" s="980"/>
      <c r="M16" s="980"/>
      <c r="N16" s="980"/>
      <c r="O16" s="980"/>
    </row>
    <row r="17" ht="12.75" customHeight="1"/>
    <row r="18" ht="12.75" customHeight="1"/>
    <row r="19" ht="12.75" customHeight="1"/>
    <row r="20" ht="12.75" customHeight="1"/>
    <row r="21" ht="12.75" customHeight="1"/>
  </sheetData>
  <mergeCells count="1">
    <mergeCell ref="C16:J1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B1:G147"/>
  <sheetViews>
    <sheetView showGridLines="0" showRowColHeaders="0" workbookViewId="0">
      <selection activeCell="C20" sqref="C20"/>
    </sheetView>
  </sheetViews>
  <sheetFormatPr baseColWidth="10" defaultColWidth="9.109375" defaultRowHeight="0" customHeight="1" zeroHeight="1"/>
  <cols>
    <col min="1" max="1" width="9.109375" style="1006" customWidth="1"/>
    <col min="2" max="2" width="20.5546875" style="1006" customWidth="1"/>
    <col min="3" max="7" width="7.33203125" style="1006" customWidth="1"/>
    <col min="8" max="16384" width="9.109375" style="1006"/>
  </cols>
  <sheetData>
    <row r="1" spans="2:7" ht="16.8"/>
    <row r="2" spans="2:7" ht="14.4" customHeight="1" thickBot="1">
      <c r="B2" s="1434" t="s">
        <v>1906</v>
      </c>
      <c r="C2" s="1434" t="s">
        <v>0</v>
      </c>
      <c r="D2" s="1007" t="s">
        <v>0</v>
      </c>
      <c r="E2" s="1007" t="s">
        <v>0</v>
      </c>
      <c r="F2" s="1007" t="s">
        <v>0</v>
      </c>
      <c r="G2" s="1007" t="s">
        <v>0</v>
      </c>
    </row>
    <row r="3" spans="2:7" ht="12.75" customHeight="1">
      <c r="B3" s="1008" t="s">
        <v>1153</v>
      </c>
      <c r="C3" s="910"/>
      <c r="D3" s="910"/>
      <c r="E3" s="910"/>
      <c r="F3" s="910"/>
      <c r="G3" s="910"/>
    </row>
    <row r="4" spans="2:7" ht="19.5" customHeight="1">
      <c r="B4" s="1009"/>
      <c r="C4" s="1435" t="s">
        <v>1936</v>
      </c>
      <c r="D4" s="1436"/>
      <c r="E4" s="1436"/>
      <c r="F4" s="1436"/>
      <c r="G4" s="1436"/>
    </row>
    <row r="5" spans="2:7" ht="19.5" customHeight="1">
      <c r="B5" s="1010"/>
      <c r="C5" s="1015">
        <v>2016</v>
      </c>
      <c r="D5" s="1015">
        <v>2017</v>
      </c>
      <c r="E5" s="1015">
        <v>2018</v>
      </c>
      <c r="F5" s="1015">
        <v>2019</v>
      </c>
      <c r="G5" s="1015">
        <v>2020</v>
      </c>
    </row>
    <row r="6" spans="2:7" ht="15.75" customHeight="1">
      <c r="B6" s="1011" t="s">
        <v>1934</v>
      </c>
      <c r="C6" s="1012">
        <v>1.2699999999999999E-2</v>
      </c>
      <c r="D6" s="1012">
        <v>1.41E-2</v>
      </c>
      <c r="E6" s="1012">
        <v>1.5599999999999999E-2</v>
      </c>
      <c r="F6" s="1012">
        <v>1.8700000000000001E-2</v>
      </c>
      <c r="G6" s="1012">
        <v>1.9699999999999999E-2</v>
      </c>
    </row>
    <row r="7" spans="2:7" ht="15.75" customHeight="1">
      <c r="B7" s="1013" t="s">
        <v>1935</v>
      </c>
      <c r="C7" s="1014">
        <v>3.5700000000000003E-2</v>
      </c>
      <c r="D7" s="1014">
        <v>3.44E-2</v>
      </c>
      <c r="E7" s="1014">
        <v>3.3300000000000003E-2</v>
      </c>
      <c r="F7" s="1014">
        <v>4.48E-2</v>
      </c>
      <c r="G7" s="1014">
        <v>4.5999999999999999E-2</v>
      </c>
    </row>
    <row r="8" spans="2:7" ht="12.75" customHeight="1">
      <c r="B8" s="1433" t="s">
        <v>1905</v>
      </c>
      <c r="C8" s="1433"/>
      <c r="D8" s="1433"/>
      <c r="E8" s="1433"/>
      <c r="F8" s="1433"/>
      <c r="G8" s="1433"/>
    </row>
    <row r="9" spans="2:7" ht="16.8"/>
    <row r="10" spans="2:7" ht="16.8"/>
    <row r="11" spans="2:7" ht="16.8"/>
    <row r="12" spans="2:7" ht="16.8"/>
    <row r="13" spans="2:7" ht="16.8"/>
    <row r="14" spans="2:7" ht="16.8"/>
    <row r="15" spans="2:7" ht="16.8" hidden="1"/>
    <row r="16" spans="2:7" ht="16.8"/>
    <row r="17" ht="16.8"/>
    <row r="18" ht="16.8"/>
    <row r="19" ht="16.8"/>
    <row r="20" ht="16.8"/>
    <row r="21" ht="16.8"/>
    <row r="22" ht="16.8" hidden="1"/>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16.8"/>
    <row r="113" ht="16.8"/>
    <row r="114" ht="16.8"/>
    <row r="115" ht="16.8"/>
    <row r="116" ht="16.8"/>
    <row r="117" ht="16.8"/>
    <row r="118" ht="16.8"/>
    <row r="119" ht="16.8"/>
    <row r="120" ht="16.8"/>
    <row r="121" ht="16.8"/>
    <row r="122" ht="16.8"/>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sheetData>
  <mergeCells count="3">
    <mergeCell ref="B8:G8"/>
    <mergeCell ref="B2:C2"/>
    <mergeCell ref="C4:G4"/>
  </mergeCells>
  <pageMargins left="0.7" right="0.7" top="0.75" bottom="0.75" header="0.3" footer="0.3"/>
  <pageSetup orientation="portrait" horizontalDpi="72" verticalDpi="72"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B3:L14"/>
  <sheetViews>
    <sheetView showGridLines="0" showRowColHeaders="0" zoomScaleNormal="100" workbookViewId="0">
      <selection activeCell="C35" sqref="C35"/>
    </sheetView>
  </sheetViews>
  <sheetFormatPr baseColWidth="10" defaultColWidth="9.109375" defaultRowHeight="16.8"/>
  <cols>
    <col min="1" max="1" width="9.109375" style="1016" customWidth="1"/>
    <col min="2" max="2" width="15.88671875" style="1016" customWidth="1"/>
    <col min="3" max="5" width="17.109375" style="1016" customWidth="1"/>
    <col min="6" max="6" width="12.109375" style="1016" customWidth="1"/>
    <col min="7" max="7" width="13" style="1016" customWidth="1"/>
    <col min="8" max="8" width="12.88671875" style="1016" customWidth="1"/>
    <col min="9" max="9" width="12.109375" style="1016" customWidth="1"/>
    <col min="10" max="10" width="16.6640625" style="1016" customWidth="1"/>
    <col min="11" max="12" width="16.109375" style="1016" customWidth="1"/>
    <col min="13" max="16384" width="9.109375" style="1016"/>
  </cols>
  <sheetData>
    <row r="3" spans="2:12" ht="15" customHeight="1" thickBot="1">
      <c r="B3" s="1298" t="s">
        <v>1925</v>
      </c>
      <c r="C3" s="1298" t="s">
        <v>0</v>
      </c>
      <c r="D3" s="1298" t="s">
        <v>0</v>
      </c>
      <c r="E3" s="1298" t="s">
        <v>0</v>
      </c>
      <c r="F3" s="1298" t="s">
        <v>0</v>
      </c>
      <c r="G3" s="1298" t="s">
        <v>0</v>
      </c>
      <c r="H3" s="1298" t="s">
        <v>0</v>
      </c>
      <c r="I3" s="1298" t="s">
        <v>0</v>
      </c>
      <c r="J3" s="1298" t="s">
        <v>0</v>
      </c>
      <c r="K3" s="1298" t="s">
        <v>0</v>
      </c>
      <c r="L3" s="1298" t="s">
        <v>0</v>
      </c>
    </row>
    <row r="4" spans="2:12" ht="17.25" customHeight="1">
      <c r="B4" s="1438" t="s">
        <v>1924</v>
      </c>
      <c r="C4" s="1438" t="s">
        <v>0</v>
      </c>
      <c r="D4" s="1438" t="s">
        <v>0</v>
      </c>
      <c r="E4" s="1017"/>
      <c r="F4" s="1017"/>
      <c r="G4" s="1017"/>
      <c r="H4" s="1018"/>
      <c r="I4" s="1019"/>
      <c r="J4" s="1019"/>
      <c r="K4" s="1019"/>
      <c r="L4" s="1019"/>
    </row>
    <row r="5" spans="2:12" ht="30.75" customHeight="1">
      <c r="B5" s="1439" t="s">
        <v>1722</v>
      </c>
      <c r="C5" s="1440" t="s">
        <v>1938</v>
      </c>
      <c r="D5" s="1440" t="s">
        <v>0</v>
      </c>
      <c r="E5" s="1440" t="s">
        <v>0</v>
      </c>
      <c r="F5" s="1437" t="s">
        <v>1939</v>
      </c>
      <c r="G5" s="1437" t="s">
        <v>1940</v>
      </c>
      <c r="H5" s="1440" t="s">
        <v>1941</v>
      </c>
      <c r="I5" s="1440" t="s">
        <v>0</v>
      </c>
      <c r="J5" s="1437" t="s">
        <v>1942</v>
      </c>
      <c r="K5" s="1441" t="s">
        <v>1923</v>
      </c>
      <c r="L5" s="1437" t="s">
        <v>1943</v>
      </c>
    </row>
    <row r="6" spans="2:12" ht="22.8">
      <c r="B6" s="1440" t="s">
        <v>0</v>
      </c>
      <c r="C6" s="1032" t="s">
        <v>1944</v>
      </c>
      <c r="D6" s="1032" t="s">
        <v>1945</v>
      </c>
      <c r="E6" s="1032" t="s">
        <v>1946</v>
      </c>
      <c r="F6" s="1437" t="s">
        <v>0</v>
      </c>
      <c r="G6" s="1437" t="s">
        <v>0</v>
      </c>
      <c r="H6" s="1033" t="s">
        <v>1922</v>
      </c>
      <c r="I6" s="1032" t="s">
        <v>1947</v>
      </c>
      <c r="J6" s="1437" t="s">
        <v>0</v>
      </c>
      <c r="K6" s="1437" t="s">
        <v>0</v>
      </c>
      <c r="L6" s="1437" t="s">
        <v>0</v>
      </c>
    </row>
    <row r="7" spans="2:12" s="1023" customFormat="1" ht="24.9" customHeight="1">
      <c r="B7" s="779" t="s">
        <v>1742</v>
      </c>
      <c r="C7" s="1020" t="s">
        <v>1921</v>
      </c>
      <c r="D7" s="1020" t="s">
        <v>1921</v>
      </c>
      <c r="E7" s="1021" t="s">
        <v>1920</v>
      </c>
      <c r="F7" s="709">
        <v>1.1000000000000001E-3</v>
      </c>
      <c r="G7" s="709">
        <v>1.4E-3</v>
      </c>
      <c r="H7" s="1021">
        <v>762</v>
      </c>
      <c r="I7" s="1021">
        <v>952</v>
      </c>
      <c r="J7" s="1021">
        <v>0</v>
      </c>
      <c r="K7" s="1022">
        <v>0</v>
      </c>
      <c r="L7" s="709">
        <v>4.3E-3</v>
      </c>
    </row>
    <row r="8" spans="2:12" s="1023" customFormat="1" ht="24.9" customHeight="1">
      <c r="B8" s="780" t="s">
        <v>1741</v>
      </c>
      <c r="C8" s="1024" t="s">
        <v>1919</v>
      </c>
      <c r="D8" s="1024" t="s">
        <v>1919</v>
      </c>
      <c r="E8" s="1025" t="s">
        <v>1918</v>
      </c>
      <c r="F8" s="710">
        <v>1.8E-3</v>
      </c>
      <c r="G8" s="710">
        <v>1.8E-3</v>
      </c>
      <c r="H8" s="1025">
        <v>229</v>
      </c>
      <c r="I8" s="1025">
        <v>293</v>
      </c>
      <c r="J8" s="1025">
        <v>0</v>
      </c>
      <c r="K8" s="1026">
        <v>0</v>
      </c>
      <c r="L8" s="710">
        <v>8.8999999999999999E-3</v>
      </c>
    </row>
    <row r="9" spans="2:12" s="1023" customFormat="1" ht="24.9" customHeight="1">
      <c r="B9" s="779" t="s">
        <v>1740</v>
      </c>
      <c r="C9" s="1027" t="s">
        <v>1917</v>
      </c>
      <c r="D9" s="1027" t="s">
        <v>1917</v>
      </c>
      <c r="E9" s="1021" t="s">
        <v>1916</v>
      </c>
      <c r="F9" s="709">
        <v>2.8E-3</v>
      </c>
      <c r="G9" s="709">
        <v>2.8E-3</v>
      </c>
      <c r="H9" s="1021">
        <v>1541</v>
      </c>
      <c r="I9" s="1021">
        <v>1945</v>
      </c>
      <c r="J9" s="1021">
        <v>19</v>
      </c>
      <c r="K9" s="1022">
        <v>0</v>
      </c>
      <c r="L9" s="709">
        <v>1.0800000000000001E-2</v>
      </c>
    </row>
    <row r="10" spans="2:12" s="1023" customFormat="1" ht="24.9" customHeight="1">
      <c r="B10" s="780" t="s">
        <v>1739</v>
      </c>
      <c r="C10" s="1024" t="s">
        <v>1915</v>
      </c>
      <c r="D10" s="1024" t="s">
        <v>1915</v>
      </c>
      <c r="E10" s="1025" t="s">
        <v>1914</v>
      </c>
      <c r="F10" s="710">
        <v>5.8999999999999999E-3</v>
      </c>
      <c r="G10" s="710">
        <v>5.8999999999999999E-3</v>
      </c>
      <c r="H10" s="1025">
        <v>1012</v>
      </c>
      <c r="I10" s="1025">
        <v>1076</v>
      </c>
      <c r="J10" s="1025">
        <v>8</v>
      </c>
      <c r="K10" s="1026">
        <v>0</v>
      </c>
      <c r="L10" s="710">
        <v>1.4200000000000001E-2</v>
      </c>
    </row>
    <row r="11" spans="2:12" s="1023" customFormat="1" ht="24.9" customHeight="1">
      <c r="B11" s="779" t="s">
        <v>1738</v>
      </c>
      <c r="C11" s="1027" t="s">
        <v>1913</v>
      </c>
      <c r="D11" s="1027" t="s">
        <v>1913</v>
      </c>
      <c r="E11" s="1021" t="s">
        <v>1912</v>
      </c>
      <c r="F11" s="709">
        <v>1.6199999999999999E-2</v>
      </c>
      <c r="G11" s="709">
        <v>1.47E-2</v>
      </c>
      <c r="H11" s="1021">
        <v>2610</v>
      </c>
      <c r="I11" s="1021">
        <v>2126</v>
      </c>
      <c r="J11" s="1021">
        <v>58</v>
      </c>
      <c r="K11" s="1022">
        <v>0</v>
      </c>
      <c r="L11" s="709">
        <v>2.58E-2</v>
      </c>
    </row>
    <row r="12" spans="2:12" s="1023" customFormat="1" ht="24.9" customHeight="1">
      <c r="B12" s="780" t="s">
        <v>1737</v>
      </c>
      <c r="C12" s="1024" t="s">
        <v>1911</v>
      </c>
      <c r="D12" s="1024" t="s">
        <v>1911</v>
      </c>
      <c r="E12" s="1025" t="s">
        <v>1910</v>
      </c>
      <c r="F12" s="710">
        <v>6.5500000000000003E-2</v>
      </c>
      <c r="G12" s="710">
        <v>5.91E-2</v>
      </c>
      <c r="H12" s="1025">
        <v>642</v>
      </c>
      <c r="I12" s="1025">
        <v>624</v>
      </c>
      <c r="J12" s="1025">
        <v>12</v>
      </c>
      <c r="K12" s="1026">
        <v>0</v>
      </c>
      <c r="L12" s="710">
        <v>3.9199999999999999E-2</v>
      </c>
    </row>
    <row r="13" spans="2:12" s="1023" customFormat="1" ht="24.9" customHeight="1">
      <c r="B13" s="1028" t="s">
        <v>1736</v>
      </c>
      <c r="C13" s="1027" t="s">
        <v>1909</v>
      </c>
      <c r="D13" s="1027" t="s">
        <v>1909</v>
      </c>
      <c r="E13" s="1021" t="s">
        <v>1908</v>
      </c>
      <c r="F13" s="709">
        <v>0.20369999999999999</v>
      </c>
      <c r="G13" s="709">
        <v>0.2296</v>
      </c>
      <c r="H13" s="1021">
        <v>192</v>
      </c>
      <c r="I13" s="1021">
        <v>220</v>
      </c>
      <c r="J13" s="1021">
        <v>22</v>
      </c>
      <c r="K13" s="1022">
        <v>3</v>
      </c>
      <c r="L13" s="709">
        <v>0.10630000000000001</v>
      </c>
    </row>
    <row r="14" spans="2:12" s="1023" customFormat="1" ht="24.9" customHeight="1">
      <c r="B14" s="1029" t="s">
        <v>1735</v>
      </c>
      <c r="C14" s="1025" t="s">
        <v>1907</v>
      </c>
      <c r="D14" s="1025" t="s">
        <v>1907</v>
      </c>
      <c r="E14" s="1025" t="s">
        <v>1907</v>
      </c>
      <c r="F14" s="710">
        <v>1</v>
      </c>
      <c r="G14" s="710">
        <v>1</v>
      </c>
      <c r="H14" s="1025">
        <v>755</v>
      </c>
      <c r="I14" s="1025">
        <v>609</v>
      </c>
      <c r="J14" s="1025"/>
      <c r="K14" s="1026"/>
      <c r="L14" s="1026"/>
    </row>
  </sheetData>
  <mergeCells count="10">
    <mergeCell ref="L5:L6"/>
    <mergeCell ref="B3:L3"/>
    <mergeCell ref="B4:D4"/>
    <mergeCell ref="B5:B6"/>
    <mergeCell ref="C5:E5"/>
    <mergeCell ref="F5:F6"/>
    <mergeCell ref="G5:G6"/>
    <mergeCell ref="H5:I5"/>
    <mergeCell ref="J5:J6"/>
    <mergeCell ref="K5:K6"/>
  </mergeCells>
  <pageMargins left="0.7" right="0.7" top="0.75" bottom="0.75" header="0.3" footer="0.3"/>
  <pageSetup orientation="portrait" horizontalDpi="72" verticalDpi="72"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dimension ref="B3:L14"/>
  <sheetViews>
    <sheetView showGridLines="0" showRowColHeaders="0" zoomScaleNormal="100" workbookViewId="0">
      <selection activeCell="C65" sqref="C65"/>
    </sheetView>
  </sheetViews>
  <sheetFormatPr baseColWidth="10" defaultColWidth="9.109375" defaultRowHeight="16.8"/>
  <cols>
    <col min="1" max="1" width="9.109375" style="1016" customWidth="1"/>
    <col min="2" max="2" width="15.88671875" style="1016" customWidth="1"/>
    <col min="3" max="5" width="17.109375" style="1016" customWidth="1"/>
    <col min="6" max="6" width="12.109375" style="1016" customWidth="1"/>
    <col min="7" max="7" width="13" style="1016" customWidth="1"/>
    <col min="8" max="8" width="12.88671875" style="1016" customWidth="1"/>
    <col min="9" max="9" width="12.109375" style="1016" customWidth="1"/>
    <col min="10" max="10" width="16.6640625" style="1016" customWidth="1"/>
    <col min="11" max="12" width="16.109375" style="1016" customWidth="1"/>
    <col min="13" max="16384" width="9.109375" style="1016"/>
  </cols>
  <sheetData>
    <row r="3" spans="2:12" ht="15" customHeight="1" thickBot="1">
      <c r="B3" s="1298" t="s">
        <v>1927</v>
      </c>
      <c r="C3" s="1298" t="s">
        <v>0</v>
      </c>
      <c r="D3" s="1298" t="s">
        <v>0</v>
      </c>
      <c r="E3" s="1298" t="s">
        <v>0</v>
      </c>
      <c r="F3" s="1298" t="s">
        <v>0</v>
      </c>
      <c r="G3" s="1298" t="s">
        <v>0</v>
      </c>
      <c r="H3" s="1298" t="s">
        <v>0</v>
      </c>
      <c r="I3" s="1298" t="s">
        <v>0</v>
      </c>
      <c r="J3" s="1298" t="s">
        <v>0</v>
      </c>
      <c r="K3" s="1298" t="s">
        <v>0</v>
      </c>
      <c r="L3" s="1298" t="s">
        <v>0</v>
      </c>
    </row>
    <row r="4" spans="2:12" ht="17.25" customHeight="1">
      <c r="B4" s="1438" t="s">
        <v>1924</v>
      </c>
      <c r="C4" s="1438" t="s">
        <v>0</v>
      </c>
      <c r="D4" s="1438" t="s">
        <v>0</v>
      </c>
      <c r="E4" s="1034"/>
      <c r="F4" s="1034"/>
      <c r="G4" s="1034"/>
      <c r="H4" s="1018"/>
      <c r="I4" s="1019"/>
      <c r="J4" s="1019"/>
      <c r="K4" s="1019"/>
      <c r="L4" s="1019"/>
    </row>
    <row r="5" spans="2:12" ht="30.75" customHeight="1">
      <c r="B5" s="1439" t="s">
        <v>1722</v>
      </c>
      <c r="C5" s="1440" t="s">
        <v>1938</v>
      </c>
      <c r="D5" s="1440" t="s">
        <v>0</v>
      </c>
      <c r="E5" s="1440" t="s">
        <v>0</v>
      </c>
      <c r="F5" s="1437" t="s">
        <v>1926</v>
      </c>
      <c r="G5" s="1437" t="s">
        <v>1940</v>
      </c>
      <c r="H5" s="1440" t="s">
        <v>1941</v>
      </c>
      <c r="I5" s="1440" t="s">
        <v>0</v>
      </c>
      <c r="J5" s="1437" t="s">
        <v>1942</v>
      </c>
      <c r="K5" s="1441" t="s">
        <v>1923</v>
      </c>
      <c r="L5" s="1437" t="s">
        <v>1943</v>
      </c>
    </row>
    <row r="6" spans="2:12" ht="22.8">
      <c r="B6" s="1440"/>
      <c r="C6" s="1032" t="s">
        <v>1944</v>
      </c>
      <c r="D6" s="1032" t="s">
        <v>1945</v>
      </c>
      <c r="E6" s="1032" t="s">
        <v>1946</v>
      </c>
      <c r="F6" s="1437" t="s">
        <v>0</v>
      </c>
      <c r="G6" s="1437" t="s">
        <v>0</v>
      </c>
      <c r="H6" s="1033" t="s">
        <v>1922</v>
      </c>
      <c r="I6" s="1032" t="s">
        <v>1947</v>
      </c>
      <c r="J6" s="1437" t="s">
        <v>0</v>
      </c>
      <c r="K6" s="1437" t="s">
        <v>0</v>
      </c>
      <c r="L6" s="1437" t="s">
        <v>0</v>
      </c>
    </row>
    <row r="7" spans="2:12" s="1023" customFormat="1" ht="24.9" customHeight="1">
      <c r="B7" s="779" t="s">
        <v>1742</v>
      </c>
      <c r="C7" s="1020" t="s">
        <v>1921</v>
      </c>
      <c r="D7" s="1020" t="s">
        <v>1948</v>
      </c>
      <c r="E7" s="1021" t="s">
        <v>1920</v>
      </c>
      <c r="F7" s="709">
        <v>1.1999999999999999E-3</v>
      </c>
      <c r="G7" s="709">
        <v>1.1000000000000001E-3</v>
      </c>
      <c r="H7" s="1021">
        <v>3474</v>
      </c>
      <c r="I7" s="1021">
        <v>4491</v>
      </c>
      <c r="J7" s="1021">
        <v>10</v>
      </c>
      <c r="K7" s="1022">
        <v>0</v>
      </c>
      <c r="L7" s="709">
        <v>2.0999999999999999E-3</v>
      </c>
    </row>
    <row r="8" spans="2:12" s="1023" customFormat="1" ht="24.9" customHeight="1">
      <c r="B8" s="780" t="s">
        <v>617</v>
      </c>
      <c r="C8" s="1024" t="s">
        <v>1949</v>
      </c>
      <c r="D8" s="1024" t="s">
        <v>1949</v>
      </c>
      <c r="E8" s="1025" t="s">
        <v>1950</v>
      </c>
      <c r="F8" s="710">
        <v>1.5E-3</v>
      </c>
      <c r="G8" s="710">
        <v>1.6000000000000001E-3</v>
      </c>
      <c r="H8" s="1025">
        <v>1575</v>
      </c>
      <c r="I8" s="1025">
        <v>1974</v>
      </c>
      <c r="J8" s="1025">
        <v>7</v>
      </c>
      <c r="K8" s="1026">
        <v>0</v>
      </c>
      <c r="L8" s="710">
        <v>3.8999999999999998E-3</v>
      </c>
    </row>
    <row r="9" spans="2:12" s="1023" customFormat="1" ht="24.9" customHeight="1">
      <c r="B9" s="779" t="s">
        <v>618</v>
      </c>
      <c r="C9" s="1027" t="s">
        <v>1951</v>
      </c>
      <c r="D9" s="1027" t="s">
        <v>1951</v>
      </c>
      <c r="E9" s="1021" t="s">
        <v>1952</v>
      </c>
      <c r="F9" s="709">
        <v>3.0000000000000001E-3</v>
      </c>
      <c r="G9" s="709">
        <v>3.2000000000000002E-3</v>
      </c>
      <c r="H9" s="1021">
        <v>6103</v>
      </c>
      <c r="I9" s="1021">
        <v>7580</v>
      </c>
      <c r="J9" s="1021">
        <v>41</v>
      </c>
      <c r="K9" s="1022">
        <v>1</v>
      </c>
      <c r="L9" s="709">
        <v>5.1999999999999998E-3</v>
      </c>
    </row>
    <row r="10" spans="2:12" s="1023" customFormat="1" ht="24.9" customHeight="1">
      <c r="B10" s="780" t="s">
        <v>619</v>
      </c>
      <c r="C10" s="1024" t="s">
        <v>1953</v>
      </c>
      <c r="D10" s="1024" t="s">
        <v>1953</v>
      </c>
      <c r="E10" s="1025" t="s">
        <v>1954</v>
      </c>
      <c r="F10" s="710">
        <v>6.1000000000000004E-3</v>
      </c>
      <c r="G10" s="710">
        <v>6.0000000000000001E-3</v>
      </c>
      <c r="H10" s="1025">
        <v>2669</v>
      </c>
      <c r="I10" s="1025">
        <v>3657</v>
      </c>
      <c r="J10" s="1025">
        <v>33</v>
      </c>
      <c r="K10" s="1026">
        <v>2</v>
      </c>
      <c r="L10" s="710">
        <v>8.8999999999999999E-3</v>
      </c>
    </row>
    <row r="11" spans="2:12" s="1023" customFormat="1" ht="24.9" customHeight="1">
      <c r="B11" s="779" t="s">
        <v>620</v>
      </c>
      <c r="C11" s="1027" t="s">
        <v>1955</v>
      </c>
      <c r="D11" s="1027" t="s">
        <v>1955</v>
      </c>
      <c r="E11" s="1021" t="s">
        <v>1956</v>
      </c>
      <c r="F11" s="709">
        <v>1.5299999999999999E-2</v>
      </c>
      <c r="G11" s="709">
        <v>1.41E-2</v>
      </c>
      <c r="H11" s="1021">
        <v>7904</v>
      </c>
      <c r="I11" s="1021">
        <v>9056</v>
      </c>
      <c r="J11" s="1021">
        <v>128</v>
      </c>
      <c r="K11" s="1022">
        <v>5</v>
      </c>
      <c r="L11" s="709">
        <v>2.2700000000000001E-2</v>
      </c>
    </row>
    <row r="12" spans="2:12" s="1023" customFormat="1" ht="24.9" customHeight="1">
      <c r="B12" s="780" t="s">
        <v>621</v>
      </c>
      <c r="C12" s="1024" t="s">
        <v>1957</v>
      </c>
      <c r="D12" s="1024" t="s">
        <v>1957</v>
      </c>
      <c r="E12" s="1025" t="s">
        <v>1958</v>
      </c>
      <c r="F12" s="710">
        <v>5.1299999999999998E-2</v>
      </c>
      <c r="G12" s="710">
        <v>4.99E-2</v>
      </c>
      <c r="H12" s="1025">
        <v>3102</v>
      </c>
      <c r="I12" s="1025">
        <v>2350</v>
      </c>
      <c r="J12" s="1025">
        <v>120</v>
      </c>
      <c r="K12" s="1026">
        <v>1</v>
      </c>
      <c r="L12" s="710">
        <v>4.1500000000000002E-2</v>
      </c>
    </row>
    <row r="13" spans="2:12" s="1023" customFormat="1" ht="24.9" customHeight="1">
      <c r="B13" s="1028" t="s">
        <v>622</v>
      </c>
      <c r="C13" s="1027" t="s">
        <v>1959</v>
      </c>
      <c r="D13" s="1027" t="s">
        <v>1959</v>
      </c>
      <c r="E13" s="1021" t="s">
        <v>1960</v>
      </c>
      <c r="F13" s="709">
        <v>0.1943</v>
      </c>
      <c r="G13" s="709">
        <v>0.2581</v>
      </c>
      <c r="H13" s="1021">
        <v>792</v>
      </c>
      <c r="I13" s="1021">
        <v>502</v>
      </c>
      <c r="J13" s="1021">
        <v>111</v>
      </c>
      <c r="K13" s="1022">
        <v>2</v>
      </c>
      <c r="L13" s="709">
        <v>0.1925</v>
      </c>
    </row>
    <row r="14" spans="2:12" s="1023" customFormat="1" ht="24.9" customHeight="1">
      <c r="B14" s="1029" t="s">
        <v>1961</v>
      </c>
      <c r="C14" s="1025" t="s">
        <v>1962</v>
      </c>
      <c r="D14" s="1025" t="s">
        <v>1962</v>
      </c>
      <c r="E14" s="1025" t="s">
        <v>1962</v>
      </c>
      <c r="F14" s="710">
        <v>1</v>
      </c>
      <c r="G14" s="710">
        <v>1</v>
      </c>
      <c r="H14" s="1025">
        <v>969</v>
      </c>
      <c r="I14" s="1025">
        <v>939</v>
      </c>
      <c r="J14" s="1025"/>
      <c r="K14" s="1026"/>
      <c r="L14" s="1026"/>
    </row>
  </sheetData>
  <mergeCells count="10">
    <mergeCell ref="H5:I5"/>
    <mergeCell ref="B4:D4"/>
    <mergeCell ref="B3:L3"/>
    <mergeCell ref="J5:J6"/>
    <mergeCell ref="K5:K6"/>
    <mergeCell ref="L5:L6"/>
    <mergeCell ref="B5:B6"/>
    <mergeCell ref="C5:E5"/>
    <mergeCell ref="F5:F6"/>
    <mergeCell ref="G5:G6"/>
  </mergeCells>
  <pageMargins left="0.7" right="0.7" top="0.75" bottom="0.75" header="0.3" footer="0.3"/>
  <pageSetup orientation="portrait" horizontalDpi="72" verticalDpi="72"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B3:L14"/>
  <sheetViews>
    <sheetView showGridLines="0" showRowColHeaders="0" workbookViewId="0"/>
  </sheetViews>
  <sheetFormatPr baseColWidth="10" defaultColWidth="9.109375" defaultRowHeight="16.8"/>
  <cols>
    <col min="1" max="1" width="9.109375" style="1016" customWidth="1"/>
    <col min="2" max="2" width="15.88671875" style="1016" customWidth="1"/>
    <col min="3" max="5" width="17.109375" style="1016" customWidth="1"/>
    <col min="6" max="6" width="12.109375" style="1016" customWidth="1"/>
    <col min="7" max="7" width="13" style="1016" customWidth="1"/>
    <col min="8" max="8" width="12.88671875" style="1016" customWidth="1"/>
    <col min="9" max="9" width="12.109375" style="1016" customWidth="1"/>
    <col min="10" max="10" width="16.6640625" style="1016" customWidth="1"/>
    <col min="11" max="12" width="16.109375" style="1016" customWidth="1"/>
    <col min="13" max="16384" width="9.109375" style="1016"/>
  </cols>
  <sheetData>
    <row r="3" spans="2:12" ht="15" customHeight="1" thickBot="1">
      <c r="B3" s="1298" t="s">
        <v>1928</v>
      </c>
      <c r="C3" s="1298"/>
      <c r="D3" s="1298"/>
      <c r="E3" s="1298"/>
      <c r="F3" s="1298"/>
      <c r="G3" s="1298"/>
      <c r="H3" s="1298"/>
      <c r="I3" s="1298"/>
      <c r="J3" s="1298"/>
      <c r="K3" s="1298"/>
      <c r="L3" s="1298"/>
    </row>
    <row r="4" spans="2:12" ht="17.25" customHeight="1">
      <c r="B4" s="1438" t="s">
        <v>1963</v>
      </c>
      <c r="C4" s="1438" t="s">
        <v>0</v>
      </c>
      <c r="D4" s="1438" t="s">
        <v>0</v>
      </c>
      <c r="E4" s="1034"/>
      <c r="F4" s="1034"/>
      <c r="G4" s="1034"/>
      <c r="H4" s="1018"/>
      <c r="I4" s="1019"/>
      <c r="J4" s="1019"/>
      <c r="K4" s="1019"/>
      <c r="L4" s="1019"/>
    </row>
    <row r="5" spans="2:12" ht="30.75" customHeight="1">
      <c r="B5" s="1439" t="s">
        <v>1722</v>
      </c>
      <c r="C5" s="1440" t="s">
        <v>1938</v>
      </c>
      <c r="D5" s="1440" t="s">
        <v>0</v>
      </c>
      <c r="E5" s="1440" t="s">
        <v>0</v>
      </c>
      <c r="F5" s="1437" t="s">
        <v>1939</v>
      </c>
      <c r="G5" s="1437" t="s">
        <v>1940</v>
      </c>
      <c r="H5" s="1440" t="s">
        <v>1941</v>
      </c>
      <c r="I5" s="1440" t="s">
        <v>0</v>
      </c>
      <c r="J5" s="1437" t="s">
        <v>1942</v>
      </c>
      <c r="K5" s="1441" t="s">
        <v>1923</v>
      </c>
      <c r="L5" s="1437" t="s">
        <v>1943</v>
      </c>
    </row>
    <row r="6" spans="2:12" ht="22.8">
      <c r="B6" s="1440" t="s">
        <v>0</v>
      </c>
      <c r="C6" s="1032" t="s">
        <v>1944</v>
      </c>
      <c r="D6" s="1032" t="s">
        <v>1945</v>
      </c>
      <c r="E6" s="1032" t="s">
        <v>1946</v>
      </c>
      <c r="F6" s="1437" t="s">
        <v>0</v>
      </c>
      <c r="G6" s="1437" t="s">
        <v>0</v>
      </c>
      <c r="H6" s="1033" t="s">
        <v>1922</v>
      </c>
      <c r="I6" s="1032" t="s">
        <v>1947</v>
      </c>
      <c r="J6" s="1437" t="s">
        <v>0</v>
      </c>
      <c r="K6" s="1437" t="s">
        <v>0</v>
      </c>
      <c r="L6" s="1437" t="s">
        <v>0</v>
      </c>
    </row>
    <row r="7" spans="2:12" s="1023" customFormat="1" ht="24.9" customHeight="1">
      <c r="B7" s="779" t="s">
        <v>1742</v>
      </c>
      <c r="C7" s="1020" t="s">
        <v>1921</v>
      </c>
      <c r="D7" s="1020" t="s">
        <v>1921</v>
      </c>
      <c r="E7" s="1021" t="s">
        <v>1920</v>
      </c>
      <c r="F7" s="709">
        <v>5.9999999999999995E-4</v>
      </c>
      <c r="G7" s="709">
        <v>5.0000000000000001E-4</v>
      </c>
      <c r="H7" s="1021">
        <v>998883</v>
      </c>
      <c r="I7" s="1021">
        <v>990429</v>
      </c>
      <c r="J7" s="1021">
        <v>634</v>
      </c>
      <c r="K7" s="1022">
        <v>1</v>
      </c>
      <c r="L7" s="709">
        <v>8.9999999999999998E-4</v>
      </c>
    </row>
    <row r="8" spans="2:12" s="1023" customFormat="1" ht="24.9" customHeight="1">
      <c r="B8" s="780" t="s">
        <v>1741</v>
      </c>
      <c r="C8" s="1024" t="s">
        <v>1919</v>
      </c>
      <c r="D8" s="1024" t="s">
        <v>1919</v>
      </c>
      <c r="E8" s="1025" t="s">
        <v>1918</v>
      </c>
      <c r="F8" s="710">
        <v>1.9E-3</v>
      </c>
      <c r="G8" s="710">
        <v>1.9E-3</v>
      </c>
      <c r="H8" s="1025">
        <v>84849</v>
      </c>
      <c r="I8" s="1025">
        <v>78110</v>
      </c>
      <c r="J8" s="1025">
        <v>188</v>
      </c>
      <c r="K8" s="1026">
        <v>1</v>
      </c>
      <c r="L8" s="710">
        <v>3.5000000000000001E-3</v>
      </c>
    </row>
    <row r="9" spans="2:12" s="1023" customFormat="1" ht="24.9" customHeight="1">
      <c r="B9" s="779" t="s">
        <v>1740</v>
      </c>
      <c r="C9" s="1027" t="s">
        <v>1917</v>
      </c>
      <c r="D9" s="1027" t="s">
        <v>1917</v>
      </c>
      <c r="E9" s="1021" t="s">
        <v>1916</v>
      </c>
      <c r="F9" s="709">
        <v>3.8E-3</v>
      </c>
      <c r="G9" s="709">
        <v>3.8E-3</v>
      </c>
      <c r="H9" s="1021">
        <v>160303</v>
      </c>
      <c r="I9" s="1021">
        <v>147516</v>
      </c>
      <c r="J9" s="1021">
        <v>526</v>
      </c>
      <c r="K9" s="1022">
        <v>4</v>
      </c>
      <c r="L9" s="709">
        <v>4.8999999999999998E-3</v>
      </c>
    </row>
    <row r="10" spans="2:12" s="1023" customFormat="1" ht="24.9" customHeight="1">
      <c r="B10" s="780" t="s">
        <v>1739</v>
      </c>
      <c r="C10" s="1024" t="s">
        <v>1915</v>
      </c>
      <c r="D10" s="1024" t="s">
        <v>1915</v>
      </c>
      <c r="E10" s="1025" t="s">
        <v>1914</v>
      </c>
      <c r="F10" s="710">
        <v>7.1999999999999998E-3</v>
      </c>
      <c r="G10" s="710">
        <v>7.1999999999999998E-3</v>
      </c>
      <c r="H10" s="1025">
        <v>26422</v>
      </c>
      <c r="I10" s="1025">
        <v>24654</v>
      </c>
      <c r="J10" s="1025">
        <v>148</v>
      </c>
      <c r="K10" s="1026">
        <v>1</v>
      </c>
      <c r="L10" s="710">
        <v>8.0999999999999996E-3</v>
      </c>
    </row>
    <row r="11" spans="2:12" s="1023" customFormat="1" ht="24.9" customHeight="1">
      <c r="B11" s="779" t="s">
        <v>1738</v>
      </c>
      <c r="C11" s="1027" t="s">
        <v>1913</v>
      </c>
      <c r="D11" s="1027" t="s">
        <v>1913</v>
      </c>
      <c r="E11" s="1021" t="s">
        <v>1912</v>
      </c>
      <c r="F11" s="709">
        <v>1.47E-2</v>
      </c>
      <c r="G11" s="709">
        <v>1.49E-2</v>
      </c>
      <c r="H11" s="1021">
        <v>71116</v>
      </c>
      <c r="I11" s="1021">
        <v>63618</v>
      </c>
      <c r="J11" s="1021">
        <v>852</v>
      </c>
      <c r="K11" s="1022">
        <v>4</v>
      </c>
      <c r="L11" s="709">
        <v>1.5800000000000002E-2</v>
      </c>
    </row>
    <row r="12" spans="2:12" s="1023" customFormat="1" ht="24.9" customHeight="1">
      <c r="B12" s="780" t="s">
        <v>1737</v>
      </c>
      <c r="C12" s="1024" t="s">
        <v>1911</v>
      </c>
      <c r="D12" s="1024" t="s">
        <v>1911</v>
      </c>
      <c r="E12" s="1025" t="s">
        <v>1910</v>
      </c>
      <c r="F12" s="710">
        <v>4.8399999999999999E-2</v>
      </c>
      <c r="G12" s="710">
        <v>4.7500000000000001E-2</v>
      </c>
      <c r="H12" s="1025">
        <v>63063</v>
      </c>
      <c r="I12" s="1025">
        <v>54535</v>
      </c>
      <c r="J12" s="1025">
        <v>2922</v>
      </c>
      <c r="K12" s="1026">
        <v>10</v>
      </c>
      <c r="L12" s="710">
        <v>5.3100000000000001E-2</v>
      </c>
    </row>
    <row r="13" spans="2:12" s="1023" customFormat="1" ht="24.9" customHeight="1">
      <c r="B13" s="1028" t="s">
        <v>1736</v>
      </c>
      <c r="C13" s="1027" t="s">
        <v>1909</v>
      </c>
      <c r="D13" s="1027" t="s">
        <v>1909</v>
      </c>
      <c r="E13" s="1021" t="s">
        <v>1908</v>
      </c>
      <c r="F13" s="709">
        <v>0.22509999999999999</v>
      </c>
      <c r="G13" s="709">
        <v>0.23219999999999999</v>
      </c>
      <c r="H13" s="1021">
        <v>25193</v>
      </c>
      <c r="I13" s="1021">
        <v>20944</v>
      </c>
      <c r="J13" s="1021">
        <v>6137</v>
      </c>
      <c r="K13" s="1022">
        <v>69</v>
      </c>
      <c r="L13" s="709">
        <v>0.2316</v>
      </c>
    </row>
    <row r="14" spans="2:12" s="1023" customFormat="1" ht="24.9" customHeight="1">
      <c r="B14" s="1029" t="s">
        <v>1937</v>
      </c>
      <c r="C14" s="1025" t="s">
        <v>1907</v>
      </c>
      <c r="D14" s="1025" t="s">
        <v>1907</v>
      </c>
      <c r="E14" s="1025" t="s">
        <v>1907</v>
      </c>
      <c r="F14" s="710">
        <v>1</v>
      </c>
      <c r="G14" s="710">
        <v>1</v>
      </c>
      <c r="H14" s="1025">
        <v>39538</v>
      </c>
      <c r="I14" s="1025">
        <v>41717</v>
      </c>
      <c r="J14" s="1025"/>
      <c r="K14" s="1026"/>
      <c r="L14" s="1026"/>
    </row>
  </sheetData>
  <mergeCells count="10">
    <mergeCell ref="B3:L3"/>
    <mergeCell ref="B4:D4"/>
    <mergeCell ref="B5:B6"/>
    <mergeCell ref="C5:E5"/>
    <mergeCell ref="L5:L6"/>
    <mergeCell ref="F5:F6"/>
    <mergeCell ref="G5:G6"/>
    <mergeCell ref="H5:I5"/>
    <mergeCell ref="J5:J6"/>
    <mergeCell ref="K5:K6"/>
  </mergeCells>
  <pageMargins left="0.7" right="0.7" top="0.75" bottom="0.75" header="0.3" footer="0.3"/>
  <pageSetup orientation="portrait" horizontalDpi="72" verticalDpi="72"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B1:L148"/>
  <sheetViews>
    <sheetView showGridLines="0" showRowColHeaders="0" zoomScaleNormal="100" workbookViewId="0">
      <selection activeCell="C5" sqref="C5:E5"/>
    </sheetView>
  </sheetViews>
  <sheetFormatPr baseColWidth="10" defaultColWidth="9.109375" defaultRowHeight="0" customHeight="1" zeroHeight="1"/>
  <cols>
    <col min="1" max="1" width="9.109375" style="1016" customWidth="1"/>
    <col min="2" max="2" width="15.88671875" style="1016" customWidth="1"/>
    <col min="3" max="5" width="17.109375" style="1016" customWidth="1"/>
    <col min="6" max="6" width="12.109375" style="1016" customWidth="1"/>
    <col min="7" max="7" width="13" style="1016" customWidth="1"/>
    <col min="8" max="8" width="12.88671875" style="1016" customWidth="1"/>
    <col min="9" max="9" width="12.109375" style="1016" customWidth="1"/>
    <col min="10" max="10" width="16.6640625" style="1016" customWidth="1"/>
    <col min="11" max="12" width="16.109375" style="1016" customWidth="1"/>
    <col min="13" max="16384" width="9.109375" style="1016"/>
  </cols>
  <sheetData>
    <row r="1" spans="2:12" ht="16.8"/>
    <row r="2" spans="2:12" ht="16.8"/>
    <row r="3" spans="2:12" ht="18" thickBot="1">
      <c r="B3" s="1289" t="s">
        <v>1929</v>
      </c>
      <c r="C3" s="1289" t="s">
        <v>0</v>
      </c>
      <c r="D3" s="1289" t="s">
        <v>0</v>
      </c>
      <c r="E3" s="1289" t="s">
        <v>0</v>
      </c>
      <c r="F3" s="1289" t="s">
        <v>0</v>
      </c>
      <c r="G3" s="1289" t="s">
        <v>0</v>
      </c>
      <c r="H3" s="1289" t="s">
        <v>0</v>
      </c>
      <c r="I3" s="1289" t="s">
        <v>0</v>
      </c>
      <c r="J3" s="1289" t="s">
        <v>0</v>
      </c>
      <c r="K3" s="1289" t="s">
        <v>0</v>
      </c>
      <c r="L3" s="1289" t="s">
        <v>0</v>
      </c>
    </row>
    <row r="4" spans="2:12" ht="17.25" customHeight="1">
      <c r="B4" s="1442" t="s">
        <v>1924</v>
      </c>
      <c r="C4" s="1438" t="s">
        <v>0</v>
      </c>
      <c r="D4" s="1438" t="s">
        <v>0</v>
      </c>
      <c r="E4" s="1034"/>
      <c r="F4" s="1034"/>
      <c r="G4" s="1034"/>
      <c r="H4" s="1018"/>
      <c r="I4" s="1019"/>
      <c r="J4" s="1019"/>
      <c r="K4" s="1019"/>
      <c r="L4" s="1019"/>
    </row>
    <row r="5" spans="2:12" ht="30.75" customHeight="1">
      <c r="B5" s="1439" t="s">
        <v>1722</v>
      </c>
      <c r="C5" s="1440" t="s">
        <v>1938</v>
      </c>
      <c r="D5" s="1440" t="s">
        <v>0</v>
      </c>
      <c r="E5" s="1440" t="s">
        <v>0</v>
      </c>
      <c r="F5" s="1437" t="s">
        <v>1939</v>
      </c>
      <c r="G5" s="1437" t="s">
        <v>1940</v>
      </c>
      <c r="H5" s="1440" t="s">
        <v>1941</v>
      </c>
      <c r="I5" s="1440" t="s">
        <v>0</v>
      </c>
      <c r="J5" s="1437" t="s">
        <v>1942</v>
      </c>
      <c r="K5" s="1441" t="s">
        <v>1923</v>
      </c>
      <c r="L5" s="1437" t="s">
        <v>1943</v>
      </c>
    </row>
    <row r="6" spans="2:12" ht="24" customHeight="1">
      <c r="B6" s="1440" t="s">
        <v>0</v>
      </c>
      <c r="C6" s="1032" t="s">
        <v>1944</v>
      </c>
      <c r="D6" s="1032" t="s">
        <v>1945</v>
      </c>
      <c r="E6" s="1032" t="s">
        <v>1946</v>
      </c>
      <c r="F6" s="1437" t="s">
        <v>0</v>
      </c>
      <c r="G6" s="1437" t="s">
        <v>0</v>
      </c>
      <c r="H6" s="1033" t="s">
        <v>1922</v>
      </c>
      <c r="I6" s="1032" t="s">
        <v>1947</v>
      </c>
      <c r="J6" s="1437" t="s">
        <v>0</v>
      </c>
      <c r="K6" s="1437" t="s">
        <v>0</v>
      </c>
      <c r="L6" s="1437" t="s">
        <v>0</v>
      </c>
    </row>
    <row r="7" spans="2:12" s="1023" customFormat="1" ht="24.9" customHeight="1">
      <c r="B7" s="779" t="s">
        <v>1742</v>
      </c>
      <c r="C7" s="1020" t="s">
        <v>1921</v>
      </c>
      <c r="D7" s="1020" t="s">
        <v>1921</v>
      </c>
      <c r="E7" s="1021" t="s">
        <v>1920</v>
      </c>
      <c r="F7" s="709">
        <v>6.9999999999999999E-4</v>
      </c>
      <c r="G7" s="709">
        <v>5.9999999999999995E-4</v>
      </c>
      <c r="H7" s="1021">
        <v>35415</v>
      </c>
      <c r="I7" s="1021">
        <v>33998</v>
      </c>
      <c r="J7" s="1021">
        <v>41</v>
      </c>
      <c r="K7" s="1022">
        <v>0</v>
      </c>
      <c r="L7" s="709">
        <v>1.5E-3</v>
      </c>
    </row>
    <row r="8" spans="2:12" s="1023" customFormat="1" ht="24.9" customHeight="1">
      <c r="B8" s="780" t="s">
        <v>1741</v>
      </c>
      <c r="C8" s="1024" t="s">
        <v>1919</v>
      </c>
      <c r="D8" s="1024" t="s">
        <v>1919</v>
      </c>
      <c r="E8" s="1025" t="s">
        <v>1918</v>
      </c>
      <c r="F8" s="710">
        <v>1.6999999999999999E-3</v>
      </c>
      <c r="G8" s="710">
        <v>1.8E-3</v>
      </c>
      <c r="H8" s="1025">
        <v>5109</v>
      </c>
      <c r="I8" s="1025">
        <v>4982</v>
      </c>
      <c r="J8" s="1025">
        <v>13</v>
      </c>
      <c r="K8" s="1026">
        <v>0</v>
      </c>
      <c r="L8" s="710">
        <v>3.7000000000000002E-3</v>
      </c>
    </row>
    <row r="9" spans="2:12" s="1023" customFormat="1" ht="24.9" customHeight="1">
      <c r="B9" s="779" t="s">
        <v>1740</v>
      </c>
      <c r="C9" s="1027" t="s">
        <v>1917</v>
      </c>
      <c r="D9" s="1027" t="s">
        <v>1917</v>
      </c>
      <c r="E9" s="1021" t="s">
        <v>1916</v>
      </c>
      <c r="F9" s="709">
        <v>3.5999999999999999E-3</v>
      </c>
      <c r="G9" s="709">
        <v>3.7000000000000002E-3</v>
      </c>
      <c r="H9" s="1021">
        <v>12971</v>
      </c>
      <c r="I9" s="1021">
        <v>12686</v>
      </c>
      <c r="J9" s="1021">
        <v>84</v>
      </c>
      <c r="K9" s="1022">
        <v>1</v>
      </c>
      <c r="L9" s="709">
        <v>5.4000000000000003E-3</v>
      </c>
    </row>
    <row r="10" spans="2:12" s="1023" customFormat="1" ht="24.9" customHeight="1">
      <c r="B10" s="780" t="s">
        <v>1739</v>
      </c>
      <c r="C10" s="1024" t="s">
        <v>1915</v>
      </c>
      <c r="D10" s="1024" t="s">
        <v>1915</v>
      </c>
      <c r="E10" s="1025" t="s">
        <v>1914</v>
      </c>
      <c r="F10" s="710">
        <v>6.4000000000000003E-3</v>
      </c>
      <c r="G10" s="710">
        <v>6.7000000000000002E-3</v>
      </c>
      <c r="H10" s="1025">
        <v>2568</v>
      </c>
      <c r="I10" s="1025">
        <v>2191</v>
      </c>
      <c r="J10" s="1025">
        <v>13</v>
      </c>
      <c r="K10" s="1026">
        <v>0</v>
      </c>
      <c r="L10" s="710">
        <v>8.9999999999999993E-3</v>
      </c>
    </row>
    <row r="11" spans="2:12" s="1023" customFormat="1" ht="24.9" customHeight="1">
      <c r="B11" s="779" t="s">
        <v>1738</v>
      </c>
      <c r="C11" s="1027" t="s">
        <v>1913</v>
      </c>
      <c r="D11" s="1027" t="s">
        <v>1913</v>
      </c>
      <c r="E11" s="1021" t="s">
        <v>1912</v>
      </c>
      <c r="F11" s="709">
        <v>1.43E-2</v>
      </c>
      <c r="G11" s="709">
        <v>1.4500000000000001E-2</v>
      </c>
      <c r="H11" s="1021">
        <v>18035</v>
      </c>
      <c r="I11" s="1021">
        <v>17593</v>
      </c>
      <c r="J11" s="1021">
        <v>241</v>
      </c>
      <c r="K11" s="1022">
        <v>3</v>
      </c>
      <c r="L11" s="709">
        <v>1.49E-2</v>
      </c>
    </row>
    <row r="12" spans="2:12" s="1023" customFormat="1" ht="24.9" customHeight="1">
      <c r="B12" s="780" t="s">
        <v>1737</v>
      </c>
      <c r="C12" s="1024" t="s">
        <v>1911</v>
      </c>
      <c r="D12" s="1024" t="s">
        <v>1911</v>
      </c>
      <c r="E12" s="1025" t="s">
        <v>1910</v>
      </c>
      <c r="F12" s="710">
        <v>4.87E-2</v>
      </c>
      <c r="G12" s="710">
        <v>4.6600000000000003E-2</v>
      </c>
      <c r="H12" s="1025">
        <v>22453</v>
      </c>
      <c r="I12" s="1025">
        <v>16483</v>
      </c>
      <c r="J12" s="1025">
        <v>1056</v>
      </c>
      <c r="K12" s="1026">
        <v>1</v>
      </c>
      <c r="L12" s="710">
        <v>4.8000000000000001E-2</v>
      </c>
    </row>
    <row r="13" spans="2:12" s="1023" customFormat="1" ht="24.9" customHeight="1">
      <c r="B13" s="1028" t="s">
        <v>1736</v>
      </c>
      <c r="C13" s="1027" t="s">
        <v>1909</v>
      </c>
      <c r="D13" s="1027" t="s">
        <v>1909</v>
      </c>
      <c r="E13" s="1021" t="s">
        <v>1908</v>
      </c>
      <c r="F13" s="709">
        <v>0.2666</v>
      </c>
      <c r="G13" s="709">
        <v>0.26550000000000001</v>
      </c>
      <c r="H13" s="1021">
        <v>4010</v>
      </c>
      <c r="I13" s="1021">
        <v>3271</v>
      </c>
      <c r="J13" s="1021">
        <v>987</v>
      </c>
      <c r="K13" s="1022">
        <v>5</v>
      </c>
      <c r="L13" s="709">
        <v>0.2387</v>
      </c>
    </row>
    <row r="14" spans="2:12" s="1023" customFormat="1" ht="24.9" customHeight="1">
      <c r="B14" s="1029" t="s">
        <v>1937</v>
      </c>
      <c r="C14" s="1025" t="s">
        <v>1907</v>
      </c>
      <c r="D14" s="1025" t="s">
        <v>1907</v>
      </c>
      <c r="E14" s="1025" t="s">
        <v>1907</v>
      </c>
      <c r="F14" s="710">
        <v>1</v>
      </c>
      <c r="G14" s="710">
        <v>1</v>
      </c>
      <c r="H14" s="1025">
        <v>8463</v>
      </c>
      <c r="I14" s="1025">
        <v>8459</v>
      </c>
      <c r="J14" s="1025"/>
      <c r="K14" s="1026"/>
      <c r="L14" s="1026"/>
    </row>
    <row r="15" spans="2:12" ht="16.8"/>
    <row r="16" spans="2:12"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16.8"/>
    <row r="113" ht="16.8"/>
    <row r="114" ht="16.8"/>
    <row r="115" ht="16.8"/>
    <row r="116" ht="16.8"/>
    <row r="117" ht="16.8"/>
    <row r="118" ht="16.8"/>
    <row r="119" ht="16.8"/>
    <row r="120" ht="16.8"/>
    <row r="121" ht="16.8"/>
    <row r="122" ht="16.8"/>
    <row r="123" ht="16.8"/>
    <row r="124" ht="16.8"/>
    <row r="125" ht="16.8"/>
    <row r="126" ht="16.8"/>
    <row r="127" ht="16.8"/>
    <row r="128" ht="16.8"/>
    <row r="129" ht="16.8"/>
    <row r="130" ht="16.8"/>
    <row r="131" ht="16.8"/>
    <row r="132" ht="16.8"/>
    <row r="133" ht="16.8"/>
    <row r="134" ht="16.8"/>
    <row r="135" ht="16.8"/>
    <row r="136" ht="16.8"/>
    <row r="137" ht="16.8"/>
    <row r="138" ht="16.8"/>
    <row r="139" ht="16.8"/>
    <row r="140" ht="16.8"/>
    <row r="141" ht="16.8"/>
    <row r="142" ht="16.8"/>
    <row r="143" ht="16.8"/>
    <row r="144" ht="16.8"/>
    <row r="145" ht="16.8"/>
    <row r="146" ht="16.8"/>
    <row r="147" ht="16.8"/>
    <row r="148" ht="16.8"/>
  </sheetData>
  <mergeCells count="10">
    <mergeCell ref="B3:L3"/>
    <mergeCell ref="B4:D4"/>
    <mergeCell ref="B5:B6"/>
    <mergeCell ref="C5:E5"/>
    <mergeCell ref="F5:F6"/>
    <mergeCell ref="H5:I5"/>
    <mergeCell ref="J5:J6"/>
    <mergeCell ref="K5:K6"/>
    <mergeCell ref="L5:L6"/>
    <mergeCell ref="G5:G6"/>
  </mergeCells>
  <pageMargins left="0.7" right="0.7" top="0.75" bottom="0.75" header="0.3" footer="0.3"/>
  <pageSetup orientation="portrait" horizontalDpi="72" verticalDpi="72"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B1:L148"/>
  <sheetViews>
    <sheetView showGridLines="0" showRowColHeaders="0" workbookViewId="0">
      <selection activeCell="C20" sqref="C20"/>
    </sheetView>
  </sheetViews>
  <sheetFormatPr baseColWidth="10" defaultColWidth="9.109375" defaultRowHeight="0" customHeight="1" zeroHeight="1"/>
  <cols>
    <col min="1" max="1" width="9.109375" style="1016" customWidth="1"/>
    <col min="2" max="2" width="15.88671875" style="1016" customWidth="1"/>
    <col min="3" max="5" width="17.109375" style="1016" customWidth="1"/>
    <col min="6" max="6" width="12.109375" style="1016" customWidth="1"/>
    <col min="7" max="7" width="13" style="1016" customWidth="1"/>
    <col min="8" max="8" width="12.88671875" style="1016" customWidth="1"/>
    <col min="9" max="9" width="12.109375" style="1016" customWidth="1"/>
    <col min="10" max="10" width="16.6640625" style="1016" customWidth="1"/>
    <col min="11" max="12" width="16.109375" style="1016" customWidth="1"/>
    <col min="13" max="16384" width="9.109375" style="1016"/>
  </cols>
  <sheetData>
    <row r="1" spans="2:12" ht="16.8"/>
    <row r="2" spans="2:12" ht="16.8"/>
    <row r="3" spans="2:12" ht="18" thickBot="1">
      <c r="B3" s="1298" t="s">
        <v>1930</v>
      </c>
      <c r="C3" s="1298" t="s">
        <v>0</v>
      </c>
      <c r="D3" s="1298" t="s">
        <v>0</v>
      </c>
      <c r="E3" s="1298" t="s">
        <v>0</v>
      </c>
      <c r="F3" s="1298" t="s">
        <v>0</v>
      </c>
      <c r="G3" s="1298" t="s">
        <v>0</v>
      </c>
      <c r="H3" s="1298" t="s">
        <v>0</v>
      </c>
      <c r="I3" s="1298" t="s">
        <v>0</v>
      </c>
      <c r="J3" s="1298" t="s">
        <v>0</v>
      </c>
      <c r="K3" s="1298" t="s">
        <v>0</v>
      </c>
      <c r="L3" s="1298" t="s">
        <v>0</v>
      </c>
    </row>
    <row r="4" spans="2:12" ht="17.25" customHeight="1">
      <c r="B4" s="1442" t="s">
        <v>1924</v>
      </c>
      <c r="C4" s="1438" t="s">
        <v>0</v>
      </c>
      <c r="D4" s="1438" t="s">
        <v>0</v>
      </c>
      <c r="E4" s="1034"/>
      <c r="F4" s="1034"/>
      <c r="G4" s="1034"/>
      <c r="H4" s="1018"/>
      <c r="I4" s="1019"/>
      <c r="J4" s="1019"/>
      <c r="K4" s="1019"/>
      <c r="L4" s="1019"/>
    </row>
    <row r="5" spans="2:12" ht="30.75" customHeight="1">
      <c r="B5" s="1439" t="s">
        <v>1722</v>
      </c>
      <c r="C5" s="1440" t="s">
        <v>1938</v>
      </c>
      <c r="D5" s="1440" t="s">
        <v>0</v>
      </c>
      <c r="E5" s="1440" t="s">
        <v>0</v>
      </c>
      <c r="F5" s="1437" t="s">
        <v>1931</v>
      </c>
      <c r="G5" s="1437" t="s">
        <v>1940</v>
      </c>
      <c r="H5" s="1440" t="s">
        <v>1941</v>
      </c>
      <c r="I5" s="1440" t="s">
        <v>0</v>
      </c>
      <c r="J5" s="1437" t="s">
        <v>1942</v>
      </c>
      <c r="K5" s="1441" t="s">
        <v>1923</v>
      </c>
      <c r="L5" s="1437" t="s">
        <v>1943</v>
      </c>
    </row>
    <row r="6" spans="2:12" ht="24" customHeight="1">
      <c r="B6" s="1440" t="s">
        <v>0</v>
      </c>
      <c r="C6" s="1032" t="s">
        <v>1944</v>
      </c>
      <c r="D6" s="1032" t="s">
        <v>1945</v>
      </c>
      <c r="E6" s="1032" t="s">
        <v>1946</v>
      </c>
      <c r="F6" s="1437" t="s">
        <v>0</v>
      </c>
      <c r="G6" s="1437" t="s">
        <v>0</v>
      </c>
      <c r="H6" s="1033" t="s">
        <v>1922</v>
      </c>
      <c r="I6" s="1032" t="s">
        <v>1947</v>
      </c>
      <c r="J6" s="1437" t="s">
        <v>0</v>
      </c>
      <c r="K6" s="1437" t="s">
        <v>0</v>
      </c>
      <c r="L6" s="1437" t="s">
        <v>0</v>
      </c>
    </row>
    <row r="7" spans="2:12" s="1023" customFormat="1" ht="24.9" customHeight="1">
      <c r="B7" s="779" t="s">
        <v>1742</v>
      </c>
      <c r="C7" s="1020" t="s">
        <v>1921</v>
      </c>
      <c r="D7" s="1020" t="s">
        <v>1921</v>
      </c>
      <c r="E7" s="1021" t="s">
        <v>1920</v>
      </c>
      <c r="F7" s="709">
        <v>5.9999999999999995E-4</v>
      </c>
      <c r="G7" s="709">
        <v>6.9999999999999999E-4</v>
      </c>
      <c r="H7" s="1021">
        <v>2557075</v>
      </c>
      <c r="I7" s="1021">
        <v>2836386</v>
      </c>
      <c r="J7" s="1021">
        <v>1199</v>
      </c>
      <c r="K7" s="1022">
        <v>57</v>
      </c>
      <c r="L7" s="709">
        <v>6.9999999999999999E-4</v>
      </c>
    </row>
    <row r="8" spans="2:12" s="1023" customFormat="1" ht="24.9" customHeight="1">
      <c r="B8" s="780" t="s">
        <v>1741</v>
      </c>
      <c r="C8" s="1024" t="s">
        <v>1919</v>
      </c>
      <c r="D8" s="1024" t="s">
        <v>1919</v>
      </c>
      <c r="E8" s="1025" t="s">
        <v>1918</v>
      </c>
      <c r="F8" s="710">
        <v>2E-3</v>
      </c>
      <c r="G8" s="710">
        <v>1.9E-3</v>
      </c>
      <c r="H8" s="1025">
        <v>447487</v>
      </c>
      <c r="I8" s="1025">
        <v>500674</v>
      </c>
      <c r="J8" s="1025">
        <v>717</v>
      </c>
      <c r="K8" s="1026">
        <v>72</v>
      </c>
      <c r="L8" s="710">
        <v>2E-3</v>
      </c>
    </row>
    <row r="9" spans="2:12" s="1023" customFormat="1" ht="24.9" customHeight="1">
      <c r="B9" s="779" t="s">
        <v>1740</v>
      </c>
      <c r="C9" s="1027" t="s">
        <v>1917</v>
      </c>
      <c r="D9" s="1027" t="s">
        <v>1917</v>
      </c>
      <c r="E9" s="1021" t="s">
        <v>1916</v>
      </c>
      <c r="F9" s="709">
        <v>3.3E-3</v>
      </c>
      <c r="G9" s="709">
        <v>3.3E-3</v>
      </c>
      <c r="H9" s="1021">
        <v>333424</v>
      </c>
      <c r="I9" s="1021">
        <v>371798</v>
      </c>
      <c r="J9" s="1021">
        <v>1176</v>
      </c>
      <c r="K9" s="1022">
        <v>72</v>
      </c>
      <c r="L9" s="709">
        <v>5.1999999999999998E-3</v>
      </c>
    </row>
    <row r="10" spans="2:12" s="1023" customFormat="1" ht="24.9" customHeight="1">
      <c r="B10" s="780" t="s">
        <v>1739</v>
      </c>
      <c r="C10" s="1024" t="s">
        <v>1915</v>
      </c>
      <c r="D10" s="1024" t="s">
        <v>1915</v>
      </c>
      <c r="E10" s="1025" t="s">
        <v>1914</v>
      </c>
      <c r="F10" s="710">
        <v>5.4999999999999997E-3</v>
      </c>
      <c r="G10" s="710">
        <v>5.5999999999999999E-3</v>
      </c>
      <c r="H10" s="1025">
        <v>468611</v>
      </c>
      <c r="I10" s="1025">
        <v>476800</v>
      </c>
      <c r="J10" s="1025">
        <v>2237</v>
      </c>
      <c r="K10" s="1026">
        <v>41</v>
      </c>
      <c r="L10" s="710">
        <v>4.7999999999999996E-3</v>
      </c>
    </row>
    <row r="11" spans="2:12" s="1023" customFormat="1" ht="24.9" customHeight="1">
      <c r="B11" s="779" t="s">
        <v>1738</v>
      </c>
      <c r="C11" s="1027" t="s">
        <v>1913</v>
      </c>
      <c r="D11" s="1027" t="s">
        <v>1913</v>
      </c>
      <c r="E11" s="1021" t="s">
        <v>1912</v>
      </c>
      <c r="F11" s="709">
        <v>1.4800000000000001E-2</v>
      </c>
      <c r="G11" s="709">
        <v>1.5299999999999999E-2</v>
      </c>
      <c r="H11" s="1021">
        <v>820250</v>
      </c>
      <c r="I11" s="1021">
        <v>814250</v>
      </c>
      <c r="J11" s="1021">
        <v>10929</v>
      </c>
      <c r="K11" s="1022">
        <v>608</v>
      </c>
      <c r="L11" s="709">
        <v>1.2200000000000001E-2</v>
      </c>
    </row>
    <row r="12" spans="2:12" s="1023" customFormat="1" ht="24.9" customHeight="1">
      <c r="B12" s="780" t="s">
        <v>1737</v>
      </c>
      <c r="C12" s="1024" t="s">
        <v>1911</v>
      </c>
      <c r="D12" s="1024" t="s">
        <v>1911</v>
      </c>
      <c r="E12" s="1025" t="s">
        <v>1910</v>
      </c>
      <c r="F12" s="710">
        <v>4.9799999999999997E-2</v>
      </c>
      <c r="G12" s="710">
        <v>5.2900000000000003E-2</v>
      </c>
      <c r="H12" s="1025">
        <v>582440</v>
      </c>
      <c r="I12" s="1025">
        <v>586210</v>
      </c>
      <c r="J12" s="1025">
        <v>24357</v>
      </c>
      <c r="K12" s="1026">
        <v>2213</v>
      </c>
      <c r="L12" s="710">
        <v>3.8100000000000002E-2</v>
      </c>
    </row>
    <row r="13" spans="2:12" s="1023" customFormat="1" ht="24.9" customHeight="1">
      <c r="B13" s="1028" t="s">
        <v>1736</v>
      </c>
      <c r="C13" s="1027" t="s">
        <v>1909</v>
      </c>
      <c r="D13" s="1027" t="s">
        <v>1909</v>
      </c>
      <c r="E13" s="1021" t="s">
        <v>1908</v>
      </c>
      <c r="F13" s="709">
        <v>0.25790000000000002</v>
      </c>
      <c r="G13" s="709">
        <v>0.23019999999999999</v>
      </c>
      <c r="H13" s="1021">
        <v>240118</v>
      </c>
      <c r="I13" s="1021">
        <v>251042</v>
      </c>
      <c r="J13" s="1021">
        <v>36320</v>
      </c>
      <c r="K13" s="1022">
        <v>2962</v>
      </c>
      <c r="L13" s="709">
        <v>0.15090000000000001</v>
      </c>
    </row>
    <row r="14" spans="2:12" s="1023" customFormat="1" ht="24.9" customHeight="1">
      <c r="B14" s="1029" t="s">
        <v>1964</v>
      </c>
      <c r="C14" s="1025" t="s">
        <v>1907</v>
      </c>
      <c r="D14" s="1025" t="s">
        <v>1907</v>
      </c>
      <c r="E14" s="1025" t="s">
        <v>1907</v>
      </c>
      <c r="F14" s="710">
        <v>1</v>
      </c>
      <c r="G14" s="710">
        <v>1</v>
      </c>
      <c r="H14" s="1025">
        <v>98018</v>
      </c>
      <c r="I14" s="1025">
        <v>98006</v>
      </c>
      <c r="J14" s="1025"/>
      <c r="K14" s="1026"/>
      <c r="L14" s="1026"/>
    </row>
    <row r="15" spans="2:12" ht="16.8"/>
    <row r="16" spans="2:12"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16.8"/>
    <row r="113" ht="16.8"/>
    <row r="114" ht="16.8"/>
    <row r="115" ht="16.8"/>
    <row r="116" ht="16.8"/>
    <row r="117" ht="16.8"/>
    <row r="118" ht="16.8"/>
    <row r="119" ht="16.8"/>
    <row r="120" ht="16.8"/>
    <row r="121" ht="16.8"/>
    <row r="122" ht="16.8"/>
    <row r="123" ht="16.8"/>
    <row r="124" ht="16.8"/>
    <row r="125" ht="16.8"/>
    <row r="126" ht="16.8"/>
    <row r="127" ht="16.8"/>
    <row r="128" ht="16.8"/>
    <row r="129" ht="16.8"/>
    <row r="130" ht="16.8"/>
    <row r="131" ht="16.8"/>
    <row r="132" ht="16.8"/>
    <row r="133" ht="16.8"/>
    <row r="134" ht="16.8"/>
    <row r="135" ht="16.8"/>
    <row r="136" ht="16.8"/>
    <row r="137" ht="16.8"/>
    <row r="138" ht="16.8"/>
    <row r="139" ht="16.8"/>
    <row r="140" ht="16.8"/>
    <row r="141" ht="16.8"/>
    <row r="142" ht="16.8"/>
    <row r="143" ht="16.8"/>
    <row r="144" ht="16.8"/>
    <row r="145" ht="16.8"/>
    <row r="146" ht="16.8"/>
    <row r="147" ht="16.8"/>
    <row r="148" ht="16.8"/>
  </sheetData>
  <mergeCells count="10">
    <mergeCell ref="L5:L6"/>
    <mergeCell ref="B3:L3"/>
    <mergeCell ref="B4:D4"/>
    <mergeCell ref="B5:B6"/>
    <mergeCell ref="C5:E5"/>
    <mergeCell ref="F5:F6"/>
    <mergeCell ref="G5:G6"/>
    <mergeCell ref="H5:I5"/>
    <mergeCell ref="J5:J6"/>
    <mergeCell ref="K5:K6"/>
  </mergeCells>
  <pageMargins left="0.7" right="0.7" top="0.75" bottom="0.75" header="0.3" footer="0.3"/>
  <pageSetup orientation="portrait" horizontalDpi="72" verticalDpi="72"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B1:L148"/>
  <sheetViews>
    <sheetView showGridLines="0" showRowColHeaders="0" workbookViewId="0"/>
  </sheetViews>
  <sheetFormatPr baseColWidth="10" defaultColWidth="9.109375" defaultRowHeight="16.8" zeroHeight="1"/>
  <cols>
    <col min="1" max="1" width="9.109375" style="1016" customWidth="1"/>
    <col min="2" max="2" width="15.88671875" style="1016" customWidth="1"/>
    <col min="3" max="5" width="17.109375" style="1016" customWidth="1"/>
    <col min="6" max="6" width="12.109375" style="1016" customWidth="1"/>
    <col min="7" max="7" width="13" style="1016" customWidth="1"/>
    <col min="8" max="8" width="12.88671875" style="1016" customWidth="1"/>
    <col min="9" max="9" width="12.109375" style="1016" customWidth="1"/>
    <col min="10" max="10" width="16.6640625" style="1016" customWidth="1"/>
    <col min="11" max="12" width="16.109375" style="1016" customWidth="1"/>
    <col min="13" max="16384" width="9.109375" style="1016"/>
  </cols>
  <sheetData>
    <row r="1" spans="2:12"/>
    <row r="2" spans="2:12"/>
    <row r="3" spans="2:12" ht="18" thickBot="1">
      <c r="B3" s="1298" t="s">
        <v>1932</v>
      </c>
      <c r="C3" s="1298" t="s">
        <v>0</v>
      </c>
      <c r="D3" s="1298" t="s">
        <v>0</v>
      </c>
      <c r="E3" s="1298" t="s">
        <v>0</v>
      </c>
      <c r="F3" s="1298" t="s">
        <v>0</v>
      </c>
      <c r="G3" s="1298" t="s">
        <v>0</v>
      </c>
      <c r="H3" s="1298" t="s">
        <v>0</v>
      </c>
      <c r="I3" s="1298" t="s">
        <v>0</v>
      </c>
      <c r="J3" s="1298" t="s">
        <v>0</v>
      </c>
      <c r="K3" s="1298" t="s">
        <v>0</v>
      </c>
      <c r="L3" s="1298" t="s">
        <v>0</v>
      </c>
    </row>
    <row r="4" spans="2:12" ht="17.25" customHeight="1">
      <c r="B4" s="1442" t="s">
        <v>1924</v>
      </c>
      <c r="C4" s="1438" t="s">
        <v>0</v>
      </c>
      <c r="D4" s="1438" t="s">
        <v>0</v>
      </c>
      <c r="E4" s="1034"/>
      <c r="F4" s="1034"/>
      <c r="G4" s="1034"/>
      <c r="H4" s="1018"/>
      <c r="I4" s="1019"/>
      <c r="J4" s="1019"/>
      <c r="K4" s="1019"/>
      <c r="L4" s="1019"/>
    </row>
    <row r="5" spans="2:12" ht="30.75" customHeight="1">
      <c r="B5" s="1439" t="s">
        <v>1722</v>
      </c>
      <c r="C5" s="1440" t="s">
        <v>1938</v>
      </c>
      <c r="D5" s="1440" t="s">
        <v>0</v>
      </c>
      <c r="E5" s="1440" t="s">
        <v>0</v>
      </c>
      <c r="F5" s="1437" t="s">
        <v>1939</v>
      </c>
      <c r="G5" s="1437" t="s">
        <v>1940</v>
      </c>
      <c r="H5" s="1440" t="s">
        <v>1941</v>
      </c>
      <c r="I5" s="1440" t="s">
        <v>0</v>
      </c>
      <c r="J5" s="1437" t="s">
        <v>1942</v>
      </c>
      <c r="K5" s="1441" t="s">
        <v>1923</v>
      </c>
      <c r="L5" s="1437" t="s">
        <v>1943</v>
      </c>
    </row>
    <row r="6" spans="2:12" ht="24" customHeight="1">
      <c r="B6" s="1440" t="s">
        <v>0</v>
      </c>
      <c r="C6" s="1032" t="s">
        <v>1944</v>
      </c>
      <c r="D6" s="1032" t="s">
        <v>1945</v>
      </c>
      <c r="E6" s="1032" t="s">
        <v>1946</v>
      </c>
      <c r="F6" s="1437" t="s">
        <v>0</v>
      </c>
      <c r="G6" s="1437" t="s">
        <v>0</v>
      </c>
      <c r="H6" s="1033" t="s">
        <v>1922</v>
      </c>
      <c r="I6" s="1032" t="s">
        <v>1947</v>
      </c>
      <c r="J6" s="1437" t="s">
        <v>0</v>
      </c>
      <c r="K6" s="1437" t="s">
        <v>0</v>
      </c>
      <c r="L6" s="1437" t="s">
        <v>0</v>
      </c>
    </row>
    <row r="7" spans="2:12" s="1023" customFormat="1" ht="24.9" customHeight="1">
      <c r="B7" s="779" t="s">
        <v>1742</v>
      </c>
      <c r="C7" s="1020" t="s">
        <v>1921</v>
      </c>
      <c r="D7" s="1020" t="s">
        <v>1921</v>
      </c>
      <c r="E7" s="1021" t="s">
        <v>1920</v>
      </c>
      <c r="F7" s="709">
        <v>8.0000000000000004E-4</v>
      </c>
      <c r="G7" s="709">
        <v>6.9999999999999999E-4</v>
      </c>
      <c r="H7" s="1021">
        <v>45886</v>
      </c>
      <c r="I7" s="1021">
        <v>56339</v>
      </c>
      <c r="J7" s="1021">
        <v>138</v>
      </c>
      <c r="K7" s="1022">
        <v>4</v>
      </c>
      <c r="L7" s="709">
        <v>2.2000000000000001E-3</v>
      </c>
    </row>
    <row r="8" spans="2:12" s="1023" customFormat="1" ht="24.9" customHeight="1">
      <c r="B8" s="780" t="s">
        <v>1741</v>
      </c>
      <c r="C8" s="1024" t="s">
        <v>1919</v>
      </c>
      <c r="D8" s="1024" t="s">
        <v>1919</v>
      </c>
      <c r="E8" s="1025" t="s">
        <v>1918</v>
      </c>
      <c r="F8" s="710">
        <v>1.6999999999999999E-3</v>
      </c>
      <c r="G8" s="710">
        <v>1.6999999999999999E-3</v>
      </c>
      <c r="H8" s="1025">
        <v>29487</v>
      </c>
      <c r="I8" s="1025">
        <v>36565</v>
      </c>
      <c r="J8" s="1025">
        <v>108</v>
      </c>
      <c r="K8" s="1026">
        <v>4</v>
      </c>
      <c r="L8" s="710">
        <v>5.0000000000000001E-3</v>
      </c>
    </row>
    <row r="9" spans="2:12" s="1023" customFormat="1" ht="24.9" customHeight="1">
      <c r="B9" s="779" t="s">
        <v>1740</v>
      </c>
      <c r="C9" s="1027" t="s">
        <v>1917</v>
      </c>
      <c r="D9" s="1027" t="s">
        <v>1917</v>
      </c>
      <c r="E9" s="1021" t="s">
        <v>1916</v>
      </c>
      <c r="F9" s="709">
        <v>3.3999999999999998E-3</v>
      </c>
      <c r="G9" s="709">
        <v>3.5999999999999999E-3</v>
      </c>
      <c r="H9" s="1021">
        <v>98972</v>
      </c>
      <c r="I9" s="1021">
        <v>127961</v>
      </c>
      <c r="J9" s="1021">
        <v>754</v>
      </c>
      <c r="K9" s="1022">
        <v>65</v>
      </c>
      <c r="L9" s="709">
        <v>0.01</v>
      </c>
    </row>
    <row r="10" spans="2:12" s="1023" customFormat="1" ht="24.9" customHeight="1">
      <c r="B10" s="780" t="s">
        <v>1739</v>
      </c>
      <c r="C10" s="1024" t="s">
        <v>1915</v>
      </c>
      <c r="D10" s="1024" t="s">
        <v>1915</v>
      </c>
      <c r="E10" s="1025" t="s">
        <v>1914</v>
      </c>
      <c r="F10" s="710">
        <v>6.1000000000000004E-3</v>
      </c>
      <c r="G10" s="710">
        <v>6.4000000000000003E-3</v>
      </c>
      <c r="H10" s="1025">
        <v>18268</v>
      </c>
      <c r="I10" s="1025">
        <v>24268</v>
      </c>
      <c r="J10" s="1025">
        <v>214</v>
      </c>
      <c r="K10" s="1026">
        <v>1</v>
      </c>
      <c r="L10" s="710">
        <v>1.4E-2</v>
      </c>
    </row>
    <row r="11" spans="2:12" s="1023" customFormat="1" ht="24.9" customHeight="1">
      <c r="B11" s="779" t="s">
        <v>1738</v>
      </c>
      <c r="C11" s="1027" t="s">
        <v>1913</v>
      </c>
      <c r="D11" s="1027" t="s">
        <v>1913</v>
      </c>
      <c r="E11" s="1021" t="s">
        <v>1912</v>
      </c>
      <c r="F11" s="709">
        <v>1.4500000000000001E-2</v>
      </c>
      <c r="G11" s="709">
        <v>1.38E-2</v>
      </c>
      <c r="H11" s="1021">
        <v>150236</v>
      </c>
      <c r="I11" s="1021">
        <v>185563</v>
      </c>
      <c r="J11" s="1021">
        <v>4171</v>
      </c>
      <c r="K11" s="1022">
        <v>191</v>
      </c>
      <c r="L11" s="709">
        <v>3.5299999999999998E-2</v>
      </c>
    </row>
    <row r="12" spans="2:12" s="1023" customFormat="1" ht="24.9" customHeight="1">
      <c r="B12" s="780" t="s">
        <v>1737</v>
      </c>
      <c r="C12" s="1024" t="s">
        <v>1911</v>
      </c>
      <c r="D12" s="1024" t="s">
        <v>1911</v>
      </c>
      <c r="E12" s="1025" t="s">
        <v>1910</v>
      </c>
      <c r="F12" s="710">
        <v>0.05</v>
      </c>
      <c r="G12" s="710">
        <v>4.5999999999999999E-2</v>
      </c>
      <c r="H12" s="1025">
        <v>124247</v>
      </c>
      <c r="I12" s="1025">
        <v>88173</v>
      </c>
      <c r="J12" s="1025">
        <v>8291</v>
      </c>
      <c r="K12" s="1026">
        <v>357</v>
      </c>
      <c r="L12" s="710">
        <v>7.4200000000000002E-2</v>
      </c>
    </row>
    <row r="13" spans="2:12" s="1023" customFormat="1" ht="24.9" customHeight="1">
      <c r="B13" s="1028" t="s">
        <v>1736</v>
      </c>
      <c r="C13" s="1027" t="s">
        <v>1909</v>
      </c>
      <c r="D13" s="1027" t="s">
        <v>1909</v>
      </c>
      <c r="E13" s="1021" t="s">
        <v>1908</v>
      </c>
      <c r="F13" s="709">
        <v>0.28989999999999999</v>
      </c>
      <c r="G13" s="709">
        <v>0.28110000000000002</v>
      </c>
      <c r="H13" s="1021">
        <v>13429</v>
      </c>
      <c r="I13" s="1021">
        <v>14257</v>
      </c>
      <c r="J13" s="1021">
        <v>4225</v>
      </c>
      <c r="K13" s="1022">
        <v>43</v>
      </c>
      <c r="L13" s="709">
        <v>0.311</v>
      </c>
    </row>
    <row r="14" spans="2:12" s="1023" customFormat="1" ht="24.9" customHeight="1">
      <c r="B14" s="1029" t="s">
        <v>1937</v>
      </c>
      <c r="C14" s="1025" t="s">
        <v>1907</v>
      </c>
      <c r="D14" s="1025" t="s">
        <v>1907</v>
      </c>
      <c r="E14" s="1025" t="s">
        <v>1907</v>
      </c>
      <c r="F14" s="710">
        <v>1</v>
      </c>
      <c r="G14" s="710">
        <v>1</v>
      </c>
      <c r="H14" s="1025">
        <v>33528</v>
      </c>
      <c r="I14" s="1025">
        <v>32373</v>
      </c>
      <c r="J14" s="1025"/>
      <c r="K14" s="1026"/>
      <c r="L14" s="1026"/>
    </row>
    <row r="15" spans="2:12"/>
    <row r="16" spans="2:1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mergeCells count="10">
    <mergeCell ref="F5:F6"/>
    <mergeCell ref="G5:G6"/>
    <mergeCell ref="H5:I5"/>
    <mergeCell ref="J5:J6"/>
    <mergeCell ref="B3:L3"/>
    <mergeCell ref="B4:D4"/>
    <mergeCell ref="B5:B6"/>
    <mergeCell ref="K5:K6"/>
    <mergeCell ref="L5:L6"/>
    <mergeCell ref="C5:E5"/>
  </mergeCells>
  <pageMargins left="0.7" right="0.7" top="0.75" bottom="0.75" header="0.3" footer="0.3"/>
  <pageSetup orientation="portrait" horizontalDpi="72" verticalDpi="7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O76"/>
  <sheetViews>
    <sheetView showGridLines="0" showRowColHeaders="0" topLeftCell="A2" zoomScaleNormal="100" workbookViewId="0"/>
  </sheetViews>
  <sheetFormatPr baseColWidth="10" defaultColWidth="9.109375" defaultRowHeight="13.2"/>
  <cols>
    <col min="2" max="2" width="12"/>
    <col min="3" max="3" width="9"/>
    <col min="4" max="4" width="9.5546875"/>
    <col min="5" max="6" width="9.33203125"/>
    <col min="7" max="7" width="7.5546875"/>
    <col min="8" max="8" width="9.44140625"/>
    <col min="9" max="15" width="8.88671875"/>
  </cols>
  <sheetData>
    <row r="1" spans="2:15" ht="18" hidden="1" customHeight="1">
      <c r="B1" s="1309" t="s">
        <v>472</v>
      </c>
      <c r="C1" s="1309" t="s">
        <v>0</v>
      </c>
      <c r="D1" s="1309" t="s">
        <v>0</v>
      </c>
      <c r="E1" s="1309" t="s">
        <v>0</v>
      </c>
      <c r="F1" s="1309" t="s">
        <v>0</v>
      </c>
      <c r="G1" s="1309" t="s">
        <v>0</v>
      </c>
      <c r="H1" s="1309" t="s">
        <v>0</v>
      </c>
      <c r="I1" s="1309" t="s">
        <v>0</v>
      </c>
      <c r="J1" s="1309" t="s">
        <v>0</v>
      </c>
      <c r="K1" s="1309" t="s">
        <v>0</v>
      </c>
      <c r="L1" s="1309" t="s">
        <v>0</v>
      </c>
      <c r="M1" s="1309" t="s">
        <v>0</v>
      </c>
      <c r="N1" s="1309" t="s">
        <v>0</v>
      </c>
      <c r="O1" s="1309" t="s">
        <v>0</v>
      </c>
    </row>
    <row r="2" spans="2:15" ht="18" customHeight="1">
      <c r="B2" s="226"/>
      <c r="C2" s="226"/>
      <c r="D2" s="226"/>
      <c r="E2" s="226"/>
      <c r="F2" s="226"/>
      <c r="G2" s="226"/>
      <c r="H2" s="226"/>
      <c r="I2" s="226"/>
      <c r="J2" s="226"/>
      <c r="K2" s="226"/>
      <c r="L2" s="226"/>
      <c r="M2" s="226"/>
      <c r="N2" s="226"/>
      <c r="O2" s="226"/>
    </row>
    <row r="3" spans="2:15" ht="38.1" customHeight="1" thickBot="1">
      <c r="B3" s="1310" t="s">
        <v>1562</v>
      </c>
      <c r="C3" s="1310" t="s">
        <v>0</v>
      </c>
      <c r="D3" s="1310" t="s">
        <v>0</v>
      </c>
      <c r="E3" s="1310" t="s">
        <v>0</v>
      </c>
      <c r="F3" s="1310" t="s">
        <v>0</v>
      </c>
      <c r="G3" s="1310" t="s">
        <v>0</v>
      </c>
      <c r="H3" s="1310" t="s">
        <v>0</v>
      </c>
      <c r="I3" s="1310" t="s">
        <v>0</v>
      </c>
      <c r="J3" s="1310" t="s">
        <v>0</v>
      </c>
      <c r="K3" s="1310" t="s">
        <v>0</v>
      </c>
      <c r="L3" s="1310" t="s">
        <v>0</v>
      </c>
      <c r="M3" s="1310" t="s">
        <v>0</v>
      </c>
      <c r="N3" s="1310" t="s">
        <v>0</v>
      </c>
      <c r="O3" s="1310" t="s">
        <v>0</v>
      </c>
    </row>
    <row r="4" spans="2:15" ht="18.600000000000001" customHeight="1">
      <c r="B4" s="1304" t="s">
        <v>473</v>
      </c>
      <c r="C4" s="1304" t="s">
        <v>0</v>
      </c>
      <c r="D4" s="1304" t="s">
        <v>0</v>
      </c>
      <c r="E4" s="1304" t="s">
        <v>0</v>
      </c>
      <c r="F4" s="1304" t="s">
        <v>0</v>
      </c>
      <c r="G4" s="237"/>
      <c r="H4" s="237"/>
      <c r="I4" s="238"/>
      <c r="J4" s="238"/>
      <c r="K4" s="238"/>
      <c r="L4" s="238"/>
      <c r="M4" s="238"/>
      <c r="N4" s="238"/>
      <c r="O4" s="238"/>
    </row>
    <row r="5" spans="2:15" ht="39.75" customHeight="1">
      <c r="B5" s="1311" t="s">
        <v>474</v>
      </c>
      <c r="C5" s="1312" t="s">
        <v>475</v>
      </c>
      <c r="D5" s="1313" t="s">
        <v>0</v>
      </c>
      <c r="E5" s="1312" t="s">
        <v>476</v>
      </c>
      <c r="F5" s="1313" t="s">
        <v>0</v>
      </c>
      <c r="G5" s="1314" t="s">
        <v>477</v>
      </c>
      <c r="H5" s="1314" t="s">
        <v>478</v>
      </c>
      <c r="I5" s="1312" t="s">
        <v>479</v>
      </c>
      <c r="J5" s="1315" t="s">
        <v>0</v>
      </c>
      <c r="K5" s="1315" t="s">
        <v>0</v>
      </c>
      <c r="L5" s="1311" t="s">
        <v>0</v>
      </c>
      <c r="M5" s="1314" t="s">
        <v>480</v>
      </c>
      <c r="N5" s="1314" t="s">
        <v>481</v>
      </c>
      <c r="O5" s="1316" t="s">
        <v>482</v>
      </c>
    </row>
    <row r="6" spans="2:15" ht="118.5" customHeight="1">
      <c r="B6" s="1311" t="s">
        <v>0</v>
      </c>
      <c r="C6" s="240" t="s">
        <v>483</v>
      </c>
      <c r="D6" s="240" t="s">
        <v>484</v>
      </c>
      <c r="E6" s="240" t="s">
        <v>485</v>
      </c>
      <c r="F6" s="240" t="s">
        <v>486</v>
      </c>
      <c r="G6" s="1314" t="s">
        <v>0</v>
      </c>
      <c r="H6" s="1314" t="s">
        <v>0</v>
      </c>
      <c r="I6" s="240" t="s">
        <v>487</v>
      </c>
      <c r="J6" s="240" t="s">
        <v>488</v>
      </c>
      <c r="K6" s="240" t="s">
        <v>489</v>
      </c>
      <c r="L6" s="239" t="s">
        <v>490</v>
      </c>
      <c r="M6" s="1314" t="s">
        <v>0</v>
      </c>
      <c r="N6" s="1314" t="s">
        <v>0</v>
      </c>
      <c r="O6" s="1316" t="s">
        <v>0</v>
      </c>
    </row>
    <row r="7" spans="2:15" ht="25.35" customHeight="1">
      <c r="B7" s="241" t="s">
        <v>491</v>
      </c>
      <c r="C7" s="242">
        <v>49634.79</v>
      </c>
      <c r="D7" s="242">
        <v>163909.66099999999</v>
      </c>
      <c r="E7" s="242">
        <v>575.52800000000002</v>
      </c>
      <c r="F7" s="242">
        <v>515.25599999999997</v>
      </c>
      <c r="G7" s="242">
        <v>2580.7049999999999</v>
      </c>
      <c r="H7" s="242">
        <v>217215.94</v>
      </c>
      <c r="I7" s="242">
        <v>6800.7219999999998</v>
      </c>
      <c r="J7" s="242">
        <v>62.468000000000004</v>
      </c>
      <c r="K7" s="242">
        <v>49.210999999999999</v>
      </c>
      <c r="L7" s="242">
        <v>6912.4009999999998</v>
      </c>
      <c r="M7" s="242">
        <v>86405.013000000006</v>
      </c>
      <c r="N7" s="243">
        <v>0.745</v>
      </c>
      <c r="O7" s="244">
        <v>0</v>
      </c>
    </row>
    <row r="8" spans="2:15" ht="25.35" customHeight="1">
      <c r="B8" s="245" t="s">
        <v>492</v>
      </c>
      <c r="C8" s="246">
        <v>24762.83</v>
      </c>
      <c r="D8" s="246">
        <v>421.13</v>
      </c>
      <c r="E8" s="246">
        <v>0</v>
      </c>
      <c r="F8" s="246">
        <v>0</v>
      </c>
      <c r="G8" s="246">
        <v>104.39700000000001</v>
      </c>
      <c r="H8" s="246">
        <v>25288.358</v>
      </c>
      <c r="I8" s="246">
        <v>1151.8589999999999</v>
      </c>
      <c r="J8" s="246">
        <v>0</v>
      </c>
      <c r="K8" s="246">
        <v>4.9619999999999997</v>
      </c>
      <c r="L8" s="246">
        <v>1156.82</v>
      </c>
      <c r="M8" s="246">
        <v>14460.255999999999</v>
      </c>
      <c r="N8" s="247">
        <v>0.125</v>
      </c>
      <c r="O8" s="248">
        <v>0</v>
      </c>
    </row>
    <row r="9" spans="2:15" ht="25.35" customHeight="1">
      <c r="B9" s="241" t="s">
        <v>493</v>
      </c>
      <c r="C9" s="242">
        <v>1417.1869999999999</v>
      </c>
      <c r="D9" s="242">
        <v>125.812</v>
      </c>
      <c r="E9" s="242">
        <v>0</v>
      </c>
      <c r="F9" s="242">
        <v>0</v>
      </c>
      <c r="G9" s="242">
        <v>0</v>
      </c>
      <c r="H9" s="242">
        <v>1542.999</v>
      </c>
      <c r="I9" s="242">
        <v>113.209</v>
      </c>
      <c r="J9" s="242">
        <v>0</v>
      </c>
      <c r="K9" s="242">
        <v>0</v>
      </c>
      <c r="L9" s="242">
        <v>113.209</v>
      </c>
      <c r="M9" s="242">
        <v>1415.117</v>
      </c>
      <c r="N9" s="243">
        <v>1.2E-2</v>
      </c>
      <c r="O9" s="244">
        <v>0</v>
      </c>
    </row>
    <row r="10" spans="2:15" ht="25.35" customHeight="1">
      <c r="B10" s="245" t="s">
        <v>494</v>
      </c>
      <c r="C10" s="246">
        <v>1386.26</v>
      </c>
      <c r="D10" s="246">
        <v>1548.819</v>
      </c>
      <c r="E10" s="246">
        <v>0</v>
      </c>
      <c r="F10" s="246">
        <v>0</v>
      </c>
      <c r="G10" s="246">
        <v>0</v>
      </c>
      <c r="H10" s="246">
        <v>2935.0790000000002</v>
      </c>
      <c r="I10" s="246">
        <v>142.90199999999999</v>
      </c>
      <c r="J10" s="246">
        <v>0</v>
      </c>
      <c r="K10" s="246">
        <v>0</v>
      </c>
      <c r="L10" s="246">
        <v>142.90199999999999</v>
      </c>
      <c r="M10" s="246">
        <v>1786.269</v>
      </c>
      <c r="N10" s="247">
        <v>1.4999999999999999E-2</v>
      </c>
      <c r="O10" s="248">
        <v>0</v>
      </c>
    </row>
    <row r="11" spans="2:15" ht="25.35" customHeight="1">
      <c r="B11" s="241" t="s">
        <v>495</v>
      </c>
      <c r="C11" s="242">
        <v>1172.1790000000001</v>
      </c>
      <c r="D11" s="242">
        <v>1209.2919999999999</v>
      </c>
      <c r="E11" s="242">
        <v>0</v>
      </c>
      <c r="F11" s="242">
        <v>0</v>
      </c>
      <c r="G11" s="242">
        <v>14.456</v>
      </c>
      <c r="H11" s="242">
        <v>2395.9279999999999</v>
      </c>
      <c r="I11" s="242">
        <v>150.529</v>
      </c>
      <c r="J11" s="242">
        <v>0</v>
      </c>
      <c r="K11" s="242">
        <v>1.802</v>
      </c>
      <c r="L11" s="242">
        <v>152.33099999999999</v>
      </c>
      <c r="M11" s="242">
        <v>1904.143</v>
      </c>
      <c r="N11" s="243">
        <v>1.6E-2</v>
      </c>
      <c r="O11" s="244">
        <v>0</v>
      </c>
    </row>
    <row r="12" spans="2:15" ht="25.35" customHeight="1">
      <c r="B12" s="245" t="s">
        <v>496</v>
      </c>
      <c r="C12" s="246">
        <v>12.285</v>
      </c>
      <c r="D12" s="246">
        <v>1304.595</v>
      </c>
      <c r="E12" s="246">
        <v>0</v>
      </c>
      <c r="F12" s="246">
        <v>0</v>
      </c>
      <c r="G12" s="246">
        <v>0</v>
      </c>
      <c r="H12" s="246">
        <v>1316.88</v>
      </c>
      <c r="I12" s="246">
        <v>97.629000000000005</v>
      </c>
      <c r="J12" s="246">
        <v>0</v>
      </c>
      <c r="K12" s="246">
        <v>0</v>
      </c>
      <c r="L12" s="246">
        <v>97.629000000000005</v>
      </c>
      <c r="M12" s="246">
        <v>1220.3610000000001</v>
      </c>
      <c r="N12" s="247">
        <v>1.0999999999999999E-2</v>
      </c>
      <c r="O12" s="248">
        <v>0</v>
      </c>
    </row>
    <row r="13" spans="2:15" ht="25.35" customHeight="1">
      <c r="B13" s="241" t="s">
        <v>497</v>
      </c>
      <c r="C13" s="242">
        <v>1215.143</v>
      </c>
      <c r="D13" s="242">
        <v>594.53</v>
      </c>
      <c r="E13" s="242">
        <v>0</v>
      </c>
      <c r="F13" s="242">
        <v>0</v>
      </c>
      <c r="G13" s="242">
        <v>0</v>
      </c>
      <c r="H13" s="242">
        <v>1809.673</v>
      </c>
      <c r="I13" s="242">
        <v>104.155</v>
      </c>
      <c r="J13" s="242">
        <v>0</v>
      </c>
      <c r="K13" s="242">
        <v>0</v>
      </c>
      <c r="L13" s="242">
        <v>104.155</v>
      </c>
      <c r="M13" s="242">
        <v>1301.9390000000001</v>
      </c>
      <c r="N13" s="243">
        <v>1.0999999999999999E-2</v>
      </c>
      <c r="O13" s="244">
        <v>0</v>
      </c>
    </row>
    <row r="14" spans="2:15" ht="25.35" customHeight="1">
      <c r="B14" s="245" t="s">
        <v>498</v>
      </c>
      <c r="C14" s="246">
        <v>489.42099999999999</v>
      </c>
      <c r="D14" s="246">
        <v>671.84500000000003</v>
      </c>
      <c r="E14" s="246">
        <v>1.9E-2</v>
      </c>
      <c r="F14" s="246">
        <v>0</v>
      </c>
      <c r="G14" s="246">
        <v>0</v>
      </c>
      <c r="H14" s="246">
        <v>1161.2850000000001</v>
      </c>
      <c r="I14" s="246">
        <v>61.759</v>
      </c>
      <c r="J14" s="246">
        <v>0</v>
      </c>
      <c r="K14" s="246">
        <v>0</v>
      </c>
      <c r="L14" s="246">
        <v>61.759</v>
      </c>
      <c r="M14" s="246">
        <v>771.99199999999996</v>
      </c>
      <c r="N14" s="247">
        <v>7.0000000000000001E-3</v>
      </c>
      <c r="O14" s="248">
        <v>2.5000000000000001E-3</v>
      </c>
    </row>
    <row r="15" spans="2:15" ht="25.35" customHeight="1">
      <c r="B15" s="241" t="s">
        <v>499</v>
      </c>
      <c r="C15" s="242">
        <v>271.98099999999999</v>
      </c>
      <c r="D15" s="242">
        <v>1039.0129999999999</v>
      </c>
      <c r="E15" s="242">
        <v>1.8120000000000001</v>
      </c>
      <c r="F15" s="242">
        <v>0</v>
      </c>
      <c r="G15" s="242">
        <v>0</v>
      </c>
      <c r="H15" s="242">
        <v>1312.806</v>
      </c>
      <c r="I15" s="242">
        <v>54.881999999999998</v>
      </c>
      <c r="J15" s="242">
        <v>0.14499999999999999</v>
      </c>
      <c r="K15" s="242">
        <v>0</v>
      </c>
      <c r="L15" s="242">
        <v>55.027000000000001</v>
      </c>
      <c r="M15" s="242">
        <v>687.84</v>
      </c>
      <c r="N15" s="243">
        <v>6.0000000000000001E-3</v>
      </c>
      <c r="O15" s="244">
        <v>0</v>
      </c>
    </row>
    <row r="16" spans="2:15" ht="25.35" customHeight="1">
      <c r="B16" s="245" t="s">
        <v>500</v>
      </c>
      <c r="C16" s="246">
        <v>282.60500000000002</v>
      </c>
      <c r="D16" s="246">
        <v>1986.047</v>
      </c>
      <c r="E16" s="246">
        <v>0</v>
      </c>
      <c r="F16" s="246">
        <v>0</v>
      </c>
      <c r="G16" s="246">
        <v>0</v>
      </c>
      <c r="H16" s="246">
        <v>2268.6509999999998</v>
      </c>
      <c r="I16" s="246">
        <v>57.143999999999998</v>
      </c>
      <c r="J16" s="246">
        <v>0</v>
      </c>
      <c r="K16" s="246">
        <v>0</v>
      </c>
      <c r="L16" s="246">
        <v>57.143999999999998</v>
      </c>
      <c r="M16" s="246">
        <v>714.29499999999996</v>
      </c>
      <c r="N16" s="247">
        <v>6.0000000000000001E-3</v>
      </c>
      <c r="O16" s="248">
        <v>0</v>
      </c>
    </row>
    <row r="17" spans="2:15" ht="25.35" customHeight="1">
      <c r="B17" s="241" t="s">
        <v>501</v>
      </c>
      <c r="C17" s="242">
        <v>446.596</v>
      </c>
      <c r="D17" s="242">
        <v>475.68599999999998</v>
      </c>
      <c r="E17" s="242">
        <v>0</v>
      </c>
      <c r="F17" s="242">
        <v>0</v>
      </c>
      <c r="G17" s="242">
        <v>0</v>
      </c>
      <c r="H17" s="242">
        <v>922.28200000000004</v>
      </c>
      <c r="I17" s="242">
        <v>48.680999999999997</v>
      </c>
      <c r="J17" s="242">
        <v>0</v>
      </c>
      <c r="K17" s="242">
        <v>0</v>
      </c>
      <c r="L17" s="242">
        <v>48.680999999999997</v>
      </c>
      <c r="M17" s="242">
        <v>608.51400000000001</v>
      </c>
      <c r="N17" s="243">
        <v>5.0000000000000001E-3</v>
      </c>
      <c r="O17" s="244">
        <v>0</v>
      </c>
    </row>
    <row r="18" spans="2:15" ht="25.35" customHeight="1">
      <c r="B18" s="245" t="s">
        <v>502</v>
      </c>
      <c r="C18" s="246">
        <v>793.80100000000004</v>
      </c>
      <c r="D18" s="246">
        <v>6.9539999999999997</v>
      </c>
      <c r="E18" s="246">
        <v>0</v>
      </c>
      <c r="F18" s="246">
        <v>0</v>
      </c>
      <c r="G18" s="246">
        <v>0</v>
      </c>
      <c r="H18" s="246">
        <v>800.755</v>
      </c>
      <c r="I18" s="246">
        <v>56.427</v>
      </c>
      <c r="J18" s="246">
        <v>0</v>
      </c>
      <c r="K18" s="246">
        <v>0</v>
      </c>
      <c r="L18" s="246">
        <v>56.427</v>
      </c>
      <c r="M18" s="246">
        <v>705.33299999999997</v>
      </c>
      <c r="N18" s="247">
        <v>6.0000000000000001E-3</v>
      </c>
      <c r="O18" s="248">
        <v>0</v>
      </c>
    </row>
    <row r="19" spans="2:15" ht="25.35" customHeight="1">
      <c r="B19" s="241" t="s">
        <v>503</v>
      </c>
      <c r="C19" s="242">
        <v>384.815</v>
      </c>
      <c r="D19" s="242">
        <v>15.975</v>
      </c>
      <c r="E19" s="242">
        <v>0</v>
      </c>
      <c r="F19" s="242">
        <v>0</v>
      </c>
      <c r="G19" s="242">
        <v>0</v>
      </c>
      <c r="H19" s="242">
        <v>400.78899999999999</v>
      </c>
      <c r="I19" s="242">
        <v>30.995000000000001</v>
      </c>
      <c r="J19" s="242">
        <v>0</v>
      </c>
      <c r="K19" s="242">
        <v>0</v>
      </c>
      <c r="L19" s="242">
        <v>30.995000000000001</v>
      </c>
      <c r="M19" s="242">
        <v>387.43799999999999</v>
      </c>
      <c r="N19" s="243">
        <v>3.0000000000000001E-3</v>
      </c>
      <c r="O19" s="244">
        <v>0.01</v>
      </c>
    </row>
    <row r="20" spans="2:15" ht="25.35" customHeight="1">
      <c r="B20" s="245" t="s">
        <v>504</v>
      </c>
      <c r="C20" s="246">
        <v>226.88300000000001</v>
      </c>
      <c r="D20" s="246">
        <v>367.16699999999997</v>
      </c>
      <c r="E20" s="246">
        <v>0</v>
      </c>
      <c r="F20" s="246">
        <v>0</v>
      </c>
      <c r="G20" s="246">
        <v>0</v>
      </c>
      <c r="H20" s="246">
        <v>594.04999999999995</v>
      </c>
      <c r="I20" s="246">
        <v>30.352</v>
      </c>
      <c r="J20" s="246">
        <v>0</v>
      </c>
      <c r="K20" s="246">
        <v>0</v>
      </c>
      <c r="L20" s="246">
        <v>30.352</v>
      </c>
      <c r="M20" s="246">
        <v>379.40300000000002</v>
      </c>
      <c r="N20" s="247">
        <v>3.0000000000000001E-3</v>
      </c>
      <c r="O20" s="248">
        <v>0</v>
      </c>
    </row>
    <row r="21" spans="2:15" ht="25.35" customHeight="1">
      <c r="B21" s="241" t="s">
        <v>505</v>
      </c>
      <c r="C21" s="242">
        <v>644.29399999999998</v>
      </c>
      <c r="D21" s="242">
        <v>52.978000000000002</v>
      </c>
      <c r="E21" s="242">
        <v>0</v>
      </c>
      <c r="F21" s="242">
        <v>0</v>
      </c>
      <c r="G21" s="242">
        <v>0</v>
      </c>
      <c r="H21" s="242">
        <v>697.27200000000005</v>
      </c>
      <c r="I21" s="242">
        <v>45.820999999999998</v>
      </c>
      <c r="J21" s="242">
        <v>0</v>
      </c>
      <c r="K21" s="242">
        <v>0</v>
      </c>
      <c r="L21" s="242">
        <v>45.820999999999998</v>
      </c>
      <c r="M21" s="242">
        <v>572.76599999999996</v>
      </c>
      <c r="N21" s="243">
        <v>5.0000000000000001E-3</v>
      </c>
      <c r="O21" s="244">
        <v>0</v>
      </c>
    </row>
    <row r="22" spans="2:15" ht="25.35" customHeight="1">
      <c r="B22" s="245" t="s">
        <v>506</v>
      </c>
      <c r="C22" s="246">
        <v>2075.5520000000001</v>
      </c>
      <c r="D22" s="246">
        <v>1536.548</v>
      </c>
      <c r="E22" s="246">
        <v>0.93400000000000005</v>
      </c>
      <c r="F22" s="246">
        <v>0</v>
      </c>
      <c r="G22" s="246">
        <v>0</v>
      </c>
      <c r="H22" s="246">
        <v>3613.0349999999999</v>
      </c>
      <c r="I22" s="246">
        <v>207.11099999999999</v>
      </c>
      <c r="J22" s="246">
        <v>7.4999999999999997E-2</v>
      </c>
      <c r="K22" s="246">
        <v>0</v>
      </c>
      <c r="L22" s="246">
        <v>207.18600000000001</v>
      </c>
      <c r="M22" s="246">
        <v>2589.8229999999999</v>
      </c>
      <c r="N22" s="247">
        <v>2.1999999999999999E-2</v>
      </c>
      <c r="O22" s="248">
        <v>0</v>
      </c>
    </row>
    <row r="23" spans="2:15" ht="25.35" customHeight="1" thickBot="1">
      <c r="B23" s="249" t="s">
        <v>490</v>
      </c>
      <c r="C23" s="250">
        <v>85216.620999999999</v>
      </c>
      <c r="D23" s="250">
        <v>175266.052</v>
      </c>
      <c r="E23" s="250">
        <v>578.29399999999998</v>
      </c>
      <c r="F23" s="250">
        <v>515.25599999999997</v>
      </c>
      <c r="G23" s="250">
        <v>2699.558</v>
      </c>
      <c r="H23" s="250">
        <v>264275.78200000001</v>
      </c>
      <c r="I23" s="250">
        <v>9154.1769999999997</v>
      </c>
      <c r="J23" s="250">
        <v>62.688000000000002</v>
      </c>
      <c r="K23" s="250">
        <v>55.975000000000001</v>
      </c>
      <c r="L23" s="250">
        <v>9272.84</v>
      </c>
      <c r="M23" s="250">
        <v>115910.50199999999</v>
      </c>
      <c r="N23" s="251">
        <v>1</v>
      </c>
      <c r="O23" s="252">
        <v>1E-4</v>
      </c>
    </row>
    <row r="24" spans="2:15" ht="37.35" customHeight="1">
      <c r="B24" s="1307" t="s">
        <v>507</v>
      </c>
      <c r="C24" s="1308" t="s">
        <v>0</v>
      </c>
      <c r="D24" s="1308" t="s">
        <v>0</v>
      </c>
      <c r="E24" s="1308" t="s">
        <v>0</v>
      </c>
      <c r="F24" s="1308" t="s">
        <v>0</v>
      </c>
      <c r="G24" s="1308" t="s">
        <v>0</v>
      </c>
      <c r="H24" s="1308" t="s">
        <v>0</v>
      </c>
      <c r="I24" s="1308" t="s">
        <v>0</v>
      </c>
      <c r="J24" s="1308" t="s">
        <v>0</v>
      </c>
      <c r="K24" s="1308" t="s">
        <v>0</v>
      </c>
      <c r="L24" s="1308" t="s">
        <v>0</v>
      </c>
      <c r="M24" s="1308" t="s">
        <v>0</v>
      </c>
      <c r="N24" s="1308" t="s">
        <v>0</v>
      </c>
      <c r="O24" s="1308" t="s">
        <v>0</v>
      </c>
    </row>
    <row r="25" spans="2:15" ht="15" customHeight="1"/>
    <row r="26" spans="2:15" ht="18" customHeight="1"/>
    <row r="27" spans="2:15" ht="18" customHeight="1"/>
    <row r="28" spans="2:15" ht="19.95" customHeight="1"/>
    <row r="29" spans="2:15" ht="18.600000000000001" customHeight="1"/>
    <row r="30" spans="2:15" ht="39.75" customHeight="1"/>
    <row r="31" spans="2:15" ht="118.5" customHeight="1"/>
    <row r="32" spans="2:15" ht="25.35" customHeight="1"/>
    <row r="33" ht="25.35" customHeight="1"/>
    <row r="34" ht="25.35" customHeight="1"/>
    <row r="35" ht="25.35" customHeight="1"/>
    <row r="36" ht="25.35" customHeight="1"/>
    <row r="37" ht="25.35" customHeight="1"/>
    <row r="38" ht="25.35" customHeight="1"/>
    <row r="39" ht="25.35" customHeight="1"/>
    <row r="40" ht="25.35" customHeight="1"/>
    <row r="41" ht="25.35" customHeight="1"/>
    <row r="42" ht="25.35" customHeight="1"/>
    <row r="43" ht="25.35" customHeight="1"/>
    <row r="44" ht="25.35" customHeight="1"/>
    <row r="45" ht="25.35" customHeight="1"/>
    <row r="46" ht="25.35" customHeight="1"/>
    <row r="47" ht="25.35" customHeight="1"/>
    <row r="48" ht="25.35" customHeight="1"/>
    <row r="49" ht="37.35" customHeight="1"/>
    <row r="50" ht="12.75" customHeight="1"/>
    <row r="51" ht="12.75" customHeight="1"/>
    <row r="52" ht="18" customHeight="1"/>
    <row r="53" ht="18" customHeight="1"/>
    <row r="54" ht="38.1" customHeight="1"/>
    <row r="55" ht="18.600000000000001" customHeight="1"/>
    <row r="56" ht="39.75" customHeight="1"/>
    <row r="57" ht="118.5" customHeight="1"/>
    <row r="58" ht="25.35" customHeight="1"/>
    <row r="59" ht="25.35" customHeight="1"/>
    <row r="60" ht="25.35" customHeight="1"/>
    <row r="61" ht="25.35" customHeight="1"/>
    <row r="62" ht="25.35" customHeight="1"/>
    <row r="63" ht="25.35" customHeight="1"/>
    <row r="64" ht="25.35" customHeight="1"/>
    <row r="65" ht="25.35" customHeight="1"/>
    <row r="66" ht="25.35" customHeight="1"/>
    <row r="67" ht="25.35" customHeight="1"/>
    <row r="68" ht="25.35" customHeight="1"/>
    <row r="69" ht="25.35" customHeight="1"/>
    <row r="70" ht="25.35" customHeight="1"/>
    <row r="71" ht="25.35" customHeight="1"/>
    <row r="72" ht="25.35" customHeight="1"/>
    <row r="73" ht="25.35" customHeight="1"/>
    <row r="74" ht="25.35" customHeight="1"/>
    <row r="75" ht="37.35" customHeight="1"/>
    <row r="76" ht="15" customHeight="1"/>
  </sheetData>
  <mergeCells count="13">
    <mergeCell ref="B24:O24"/>
    <mergeCell ref="B1:O1"/>
    <mergeCell ref="B3:O3"/>
    <mergeCell ref="B4:F4"/>
    <mergeCell ref="B5:B6"/>
    <mergeCell ref="C5:D5"/>
    <mergeCell ref="E5:F5"/>
    <mergeCell ref="G5:G6"/>
    <mergeCell ref="H5:H6"/>
    <mergeCell ref="I5:L5"/>
    <mergeCell ref="M5:M6"/>
    <mergeCell ref="N5:N6"/>
    <mergeCell ref="O5:O6"/>
  </mergeCell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B1:L148"/>
  <sheetViews>
    <sheetView showGridLines="0" showRowColHeaders="0" zoomScaleNormal="100" workbookViewId="0"/>
  </sheetViews>
  <sheetFormatPr baseColWidth="10" defaultColWidth="9.109375" defaultRowHeight="0" customHeight="1" zeroHeight="1"/>
  <cols>
    <col min="1" max="1" width="9.109375" style="1016" customWidth="1"/>
    <col min="2" max="2" width="15.88671875" style="1016" customWidth="1"/>
    <col min="3" max="5" width="17.109375" style="1016" customWidth="1"/>
    <col min="6" max="6" width="12.109375" style="1016" customWidth="1"/>
    <col min="7" max="7" width="13" style="1016" customWidth="1"/>
    <col min="8" max="8" width="12.88671875" style="1016" customWidth="1"/>
    <col min="9" max="9" width="12.109375" style="1016" customWidth="1"/>
    <col min="10" max="10" width="16.6640625" style="1016" customWidth="1"/>
    <col min="11" max="12" width="16.109375" style="1016" customWidth="1"/>
    <col min="13" max="16384" width="9.109375" style="1016"/>
  </cols>
  <sheetData>
    <row r="1" spans="2:12" ht="16.8"/>
    <row r="2" spans="2:12" ht="16.8"/>
    <row r="3" spans="2:12" ht="18" thickBot="1">
      <c r="B3" s="1298" t="s">
        <v>1933</v>
      </c>
      <c r="C3" s="1298" t="s">
        <v>0</v>
      </c>
      <c r="D3" s="1298" t="s">
        <v>0</v>
      </c>
      <c r="E3" s="1298" t="s">
        <v>0</v>
      </c>
      <c r="F3" s="1298" t="s">
        <v>0</v>
      </c>
      <c r="G3" s="1298" t="s">
        <v>0</v>
      </c>
      <c r="H3" s="1298" t="s">
        <v>0</v>
      </c>
      <c r="I3" s="1298" t="s">
        <v>0</v>
      </c>
      <c r="J3" s="1298" t="s">
        <v>0</v>
      </c>
      <c r="K3" s="1298" t="s">
        <v>0</v>
      </c>
      <c r="L3" s="1298" t="s">
        <v>0</v>
      </c>
    </row>
    <row r="4" spans="2:12" ht="17.25" customHeight="1">
      <c r="B4" s="1442" t="s">
        <v>1924</v>
      </c>
      <c r="C4" s="1438" t="s">
        <v>0</v>
      </c>
      <c r="D4" s="1438" t="s">
        <v>0</v>
      </c>
      <c r="E4" s="1034"/>
      <c r="F4" s="1034"/>
      <c r="G4" s="1034"/>
      <c r="H4" s="1018"/>
      <c r="I4" s="1019"/>
      <c r="J4" s="1019"/>
      <c r="K4" s="1019"/>
      <c r="L4" s="1019"/>
    </row>
    <row r="5" spans="2:12" ht="30.75" customHeight="1">
      <c r="B5" s="1439" t="s">
        <v>1722</v>
      </c>
      <c r="C5" s="1440" t="s">
        <v>1938</v>
      </c>
      <c r="D5" s="1440" t="s">
        <v>0</v>
      </c>
      <c r="E5" s="1440" t="s">
        <v>0</v>
      </c>
      <c r="F5" s="1437" t="s">
        <v>1939</v>
      </c>
      <c r="G5" s="1437" t="s">
        <v>1940</v>
      </c>
      <c r="H5" s="1440" t="s">
        <v>1941</v>
      </c>
      <c r="I5" s="1440" t="s">
        <v>0</v>
      </c>
      <c r="J5" s="1437" t="s">
        <v>1942</v>
      </c>
      <c r="K5" s="1441" t="s">
        <v>1923</v>
      </c>
      <c r="L5" s="1437" t="s">
        <v>1943</v>
      </c>
    </row>
    <row r="6" spans="2:12" ht="24" customHeight="1">
      <c r="B6" s="1440" t="s">
        <v>0</v>
      </c>
      <c r="C6" s="1032" t="s">
        <v>1944</v>
      </c>
      <c r="D6" s="1032" t="s">
        <v>1945</v>
      </c>
      <c r="E6" s="1032" t="s">
        <v>1946</v>
      </c>
      <c r="F6" s="1437" t="s">
        <v>0</v>
      </c>
      <c r="G6" s="1437" t="s">
        <v>0</v>
      </c>
      <c r="H6" s="1033" t="s">
        <v>1922</v>
      </c>
      <c r="I6" s="1032" t="s">
        <v>1947</v>
      </c>
      <c r="J6" s="1437" t="s">
        <v>0</v>
      </c>
      <c r="K6" s="1437" t="s">
        <v>0</v>
      </c>
      <c r="L6" s="1437" t="s">
        <v>0</v>
      </c>
    </row>
    <row r="7" spans="2:12" s="1023" customFormat="1" ht="24.9" customHeight="1">
      <c r="B7" s="779" t="s">
        <v>1742</v>
      </c>
      <c r="C7" s="1020" t="s">
        <v>1921</v>
      </c>
      <c r="D7" s="1020" t="s">
        <v>1921</v>
      </c>
      <c r="E7" s="1021" t="s">
        <v>1920</v>
      </c>
      <c r="F7" s="709">
        <v>5.9999999999999995E-4</v>
      </c>
      <c r="G7" s="709">
        <v>8.0000000000000004E-4</v>
      </c>
      <c r="H7" s="1021">
        <v>166296</v>
      </c>
      <c r="I7" s="1021">
        <v>180430</v>
      </c>
      <c r="J7" s="1021">
        <v>266</v>
      </c>
      <c r="K7" s="1022">
        <v>0</v>
      </c>
      <c r="L7" s="709">
        <v>2E-3</v>
      </c>
    </row>
    <row r="8" spans="2:12" s="1023" customFormat="1" ht="24.9" customHeight="1">
      <c r="B8" s="780" t="s">
        <v>1741</v>
      </c>
      <c r="C8" s="1024" t="s">
        <v>1919</v>
      </c>
      <c r="D8" s="1024" t="s">
        <v>1919</v>
      </c>
      <c r="E8" s="1025" t="s">
        <v>1918</v>
      </c>
      <c r="F8" s="710">
        <v>1.9E-3</v>
      </c>
      <c r="G8" s="710">
        <v>1.9E-3</v>
      </c>
      <c r="H8" s="1025">
        <v>79101</v>
      </c>
      <c r="I8" s="1025">
        <v>85022</v>
      </c>
      <c r="J8" s="1025">
        <v>374</v>
      </c>
      <c r="K8" s="1026">
        <v>2</v>
      </c>
      <c r="L8" s="710">
        <v>6.3E-3</v>
      </c>
    </row>
    <row r="9" spans="2:12" s="1023" customFormat="1" ht="24.9" customHeight="1">
      <c r="B9" s="779" t="s">
        <v>1740</v>
      </c>
      <c r="C9" s="1027" t="s">
        <v>1917</v>
      </c>
      <c r="D9" s="1027" t="s">
        <v>1917</v>
      </c>
      <c r="E9" s="1021" t="s">
        <v>1916</v>
      </c>
      <c r="F9" s="709">
        <v>3.7000000000000002E-3</v>
      </c>
      <c r="G9" s="709">
        <v>3.5999999999999999E-3</v>
      </c>
      <c r="H9" s="1021">
        <v>136031</v>
      </c>
      <c r="I9" s="1021">
        <v>144000</v>
      </c>
      <c r="J9" s="1021">
        <v>1479</v>
      </c>
      <c r="K9" s="1022">
        <v>11</v>
      </c>
      <c r="L9" s="709">
        <v>1.29E-2</v>
      </c>
    </row>
    <row r="10" spans="2:12" s="1023" customFormat="1" ht="24.9" customHeight="1">
      <c r="B10" s="780" t="s">
        <v>1739</v>
      </c>
      <c r="C10" s="1024" t="s">
        <v>1915</v>
      </c>
      <c r="D10" s="1024" t="s">
        <v>1915</v>
      </c>
      <c r="E10" s="1025" t="s">
        <v>1914</v>
      </c>
      <c r="F10" s="710">
        <v>6.4000000000000003E-3</v>
      </c>
      <c r="G10" s="710">
        <v>5.7999999999999996E-3</v>
      </c>
      <c r="H10" s="1025">
        <v>137305</v>
      </c>
      <c r="I10" s="1025">
        <v>139029</v>
      </c>
      <c r="J10" s="1025">
        <v>762</v>
      </c>
      <c r="K10" s="1026">
        <v>5</v>
      </c>
      <c r="L10" s="710">
        <v>8.6999999999999994E-3</v>
      </c>
    </row>
    <row r="11" spans="2:12" s="1023" customFormat="1" ht="24.9" customHeight="1">
      <c r="B11" s="779" t="s">
        <v>1738</v>
      </c>
      <c r="C11" s="1027" t="s">
        <v>1913</v>
      </c>
      <c r="D11" s="1027" t="s">
        <v>1913</v>
      </c>
      <c r="E11" s="1021" t="s">
        <v>1912</v>
      </c>
      <c r="F11" s="709">
        <v>1.61E-2</v>
      </c>
      <c r="G11" s="709">
        <v>1.6899999999999998E-2</v>
      </c>
      <c r="H11" s="1021">
        <v>1248865</v>
      </c>
      <c r="I11" s="1021">
        <v>972617</v>
      </c>
      <c r="J11" s="1021">
        <v>5860</v>
      </c>
      <c r="K11" s="1022">
        <v>123</v>
      </c>
      <c r="L11" s="709">
        <v>1.0500000000000001E-2</v>
      </c>
    </row>
    <row r="12" spans="2:12" s="1023" customFormat="1" ht="24.9" customHeight="1">
      <c r="B12" s="780" t="s">
        <v>1737</v>
      </c>
      <c r="C12" s="1024" t="s">
        <v>1911</v>
      </c>
      <c r="D12" s="1024" t="s">
        <v>1911</v>
      </c>
      <c r="E12" s="1025" t="s">
        <v>1910</v>
      </c>
      <c r="F12" s="710">
        <v>5.3699999999999998E-2</v>
      </c>
      <c r="G12" s="710">
        <v>5.1200000000000002E-2</v>
      </c>
      <c r="H12" s="1025">
        <v>212292</v>
      </c>
      <c r="I12" s="1025">
        <v>188404</v>
      </c>
      <c r="J12" s="1025">
        <v>9335</v>
      </c>
      <c r="K12" s="1026">
        <v>275</v>
      </c>
      <c r="L12" s="710">
        <v>4.7399999999999998E-2</v>
      </c>
    </row>
    <row r="13" spans="2:12" s="1023" customFormat="1" ht="24.9" customHeight="1">
      <c r="B13" s="1028" t="s">
        <v>1736</v>
      </c>
      <c r="C13" s="1027" t="s">
        <v>1909</v>
      </c>
      <c r="D13" s="1027" t="s">
        <v>1909</v>
      </c>
      <c r="E13" s="1021" t="s">
        <v>1908</v>
      </c>
      <c r="F13" s="709">
        <v>0.27110000000000001</v>
      </c>
      <c r="G13" s="709">
        <v>0.2397</v>
      </c>
      <c r="H13" s="1021">
        <v>48376</v>
      </c>
      <c r="I13" s="1021">
        <v>57987</v>
      </c>
      <c r="J13" s="1021">
        <v>11909</v>
      </c>
      <c r="K13" s="1022">
        <v>274</v>
      </c>
      <c r="L13" s="709">
        <v>0.23130000000000001</v>
      </c>
    </row>
    <row r="14" spans="2:12" s="1023" customFormat="1" ht="24.9" customHeight="1">
      <c r="B14" s="1029" t="s">
        <v>1937</v>
      </c>
      <c r="C14" s="1025" t="s">
        <v>1907</v>
      </c>
      <c r="D14" s="1025" t="s">
        <v>1907</v>
      </c>
      <c r="E14" s="1025" t="s">
        <v>1907</v>
      </c>
      <c r="F14" s="710">
        <v>1</v>
      </c>
      <c r="G14" s="710">
        <v>1</v>
      </c>
      <c r="H14" s="1025">
        <v>36786</v>
      </c>
      <c r="I14" s="1025">
        <v>38265</v>
      </c>
      <c r="J14" s="1025"/>
      <c r="K14" s="1026"/>
      <c r="L14" s="1026"/>
    </row>
    <row r="15" spans="2:12" ht="16.8"/>
    <row r="16" spans="2:12"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16.8"/>
    <row r="113" ht="16.8"/>
    <row r="114" ht="16.8"/>
    <row r="115" ht="16.8"/>
    <row r="116" ht="16.8"/>
    <row r="117" ht="16.8"/>
    <row r="118" ht="16.8"/>
    <row r="119" ht="16.8"/>
    <row r="120" ht="16.8"/>
    <row r="121" ht="16.8"/>
    <row r="122" ht="16.8"/>
    <row r="123" ht="16.8"/>
    <row r="124" ht="16.8"/>
    <row r="125" ht="16.8"/>
    <row r="126" ht="16.8"/>
    <row r="127" ht="16.8"/>
    <row r="128" ht="16.8"/>
    <row r="129" ht="16.8"/>
    <row r="130" ht="16.8"/>
    <row r="131" ht="16.8"/>
    <row r="132" ht="16.8"/>
    <row r="133" ht="16.8"/>
    <row r="134" ht="16.8"/>
    <row r="135" ht="16.8"/>
    <row r="136" ht="16.8"/>
    <row r="137" ht="16.8"/>
    <row r="138" ht="16.8"/>
    <row r="139" ht="16.8"/>
    <row r="140" ht="16.8"/>
    <row r="141" ht="16.8"/>
    <row r="142" ht="16.8"/>
    <row r="143" ht="16.8"/>
    <row r="144" ht="16.8"/>
    <row r="145" ht="16.8"/>
    <row r="146" ht="16.8"/>
    <row r="147" ht="16.8"/>
    <row r="148" ht="16.8"/>
  </sheetData>
  <mergeCells count="10">
    <mergeCell ref="G5:G6"/>
    <mergeCell ref="H5:I5"/>
    <mergeCell ref="J5:J6"/>
    <mergeCell ref="K5:K6"/>
    <mergeCell ref="B3:L3"/>
    <mergeCell ref="B4:D4"/>
    <mergeCell ref="B5:B6"/>
    <mergeCell ref="C5:E5"/>
    <mergeCell ref="L5:L6"/>
    <mergeCell ref="F5:F6"/>
  </mergeCells>
  <pageMargins left="0.7" right="0.7" top="0.75" bottom="0.75" header="0.3" footer="0.3"/>
  <pageSetup orientation="portrait" horizontalDpi="72" verticalDpi="72"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B2:C12"/>
  <sheetViews>
    <sheetView showGridLines="0" showRowColHeaders="0" workbookViewId="0"/>
  </sheetViews>
  <sheetFormatPr baseColWidth="10" defaultColWidth="9.109375" defaultRowHeight="16.8"/>
  <cols>
    <col min="1" max="1" width="9.109375" style="1050" customWidth="1"/>
    <col min="2" max="2" width="35.5546875" style="1050" customWidth="1"/>
    <col min="3" max="3" width="8.109375" style="1050" customWidth="1"/>
    <col min="4" max="16384" width="9.109375" style="1050"/>
  </cols>
  <sheetData>
    <row r="2" spans="2:3" ht="37.5" customHeight="1" thickBot="1">
      <c r="B2" s="1298" t="s">
        <v>1992</v>
      </c>
      <c r="C2" s="1298" t="s">
        <v>0</v>
      </c>
    </row>
    <row r="3" spans="2:3" ht="15" customHeight="1">
      <c r="B3" s="1051" t="s">
        <v>1520</v>
      </c>
      <c r="C3" s="1052"/>
    </row>
    <row r="4" spans="2:3" ht="21" customHeight="1">
      <c r="B4" s="1053" t="s">
        <v>2002</v>
      </c>
      <c r="C4" s="1054" t="s">
        <v>515</v>
      </c>
    </row>
    <row r="5" spans="2:3">
      <c r="B5" s="325" t="s">
        <v>1998</v>
      </c>
      <c r="C5" s="762">
        <v>2341.5920000000001</v>
      </c>
    </row>
    <row r="6" spans="2:3">
      <c r="B6" s="1055" t="s">
        <v>1999</v>
      </c>
      <c r="C6" s="713">
        <v>1673.2239999999999</v>
      </c>
    </row>
    <row r="7" spans="2:3">
      <c r="B7" s="1056" t="s">
        <v>2000</v>
      </c>
      <c r="C7" s="762">
        <v>668.125</v>
      </c>
    </row>
    <row r="8" spans="2:3">
      <c r="B8" s="1055" t="s">
        <v>2001</v>
      </c>
      <c r="C8" s="713">
        <v>0.24299999999999999</v>
      </c>
    </row>
    <row r="9" spans="2:3">
      <c r="B9" s="325" t="s">
        <v>1990</v>
      </c>
      <c r="C9" s="762">
        <v>419.036</v>
      </c>
    </row>
    <row r="10" spans="2:3" ht="15" customHeight="1" thickBot="1">
      <c r="B10" s="718" t="s">
        <v>1989</v>
      </c>
      <c r="C10" s="868">
        <v>2760.6280000000002</v>
      </c>
    </row>
    <row r="12" spans="2:3" hidden="1"/>
  </sheetData>
  <mergeCells count="1">
    <mergeCell ref="B2:C2"/>
  </mergeCells>
  <pageMargins left="0.7" right="0.7" top="0.75" bottom="0.75" header="0.3" footer="0.3"/>
  <pageSetup orientation="portrait" horizontalDpi="72" verticalDpi="72"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B1:I54"/>
  <sheetViews>
    <sheetView showGridLines="0" showRowColHeaders="0" topLeftCell="A2" zoomScaleNormal="100" workbookViewId="0">
      <selection activeCell="A2" sqref="A2"/>
    </sheetView>
  </sheetViews>
  <sheetFormatPr baseColWidth="10" defaultColWidth="9.109375" defaultRowHeight="13.2"/>
  <cols>
    <col min="2" max="2" width="47.109375"/>
    <col min="3" max="8" width="16.88671875"/>
    <col min="9" max="9" width="13.5546875"/>
  </cols>
  <sheetData>
    <row r="1" spans="2:9" ht="15" hidden="1" customHeight="1">
      <c r="B1" s="1346" t="s">
        <v>814</v>
      </c>
      <c r="C1" s="1346" t="s">
        <v>0</v>
      </c>
      <c r="D1" s="1346" t="s">
        <v>0</v>
      </c>
      <c r="E1" s="1346" t="s">
        <v>0</v>
      </c>
      <c r="F1" s="1346" t="s">
        <v>0</v>
      </c>
      <c r="G1" s="1346" t="s">
        <v>0</v>
      </c>
      <c r="H1" s="1346" t="s">
        <v>0</v>
      </c>
      <c r="I1" s="1346" t="s">
        <v>0</v>
      </c>
    </row>
    <row r="2" spans="2:9" ht="15" customHeight="1">
      <c r="B2" s="269"/>
      <c r="C2" s="269"/>
      <c r="D2" s="269"/>
      <c r="E2" s="269"/>
      <c r="F2" s="269"/>
      <c r="G2" s="269"/>
      <c r="H2" s="269"/>
      <c r="I2" s="269"/>
    </row>
    <row r="3" spans="2:9" ht="24.75" customHeight="1" thickBot="1">
      <c r="B3" s="1310" t="s">
        <v>1965</v>
      </c>
      <c r="C3" s="1310" t="s">
        <v>0</v>
      </c>
      <c r="D3" s="1310" t="s">
        <v>0</v>
      </c>
      <c r="E3" s="1310" t="s">
        <v>0</v>
      </c>
      <c r="F3" s="1310" t="s">
        <v>0</v>
      </c>
      <c r="G3" s="1310" t="s">
        <v>0</v>
      </c>
      <c r="H3" s="1310" t="s">
        <v>0</v>
      </c>
      <c r="I3" s="1310" t="s">
        <v>0</v>
      </c>
    </row>
    <row r="4" spans="2:9" ht="15" customHeight="1">
      <c r="B4" s="98" t="s">
        <v>815</v>
      </c>
      <c r="C4" s="431"/>
      <c r="D4" s="431"/>
      <c r="E4" s="431"/>
      <c r="F4" s="431"/>
      <c r="G4" s="431"/>
      <c r="H4" s="431"/>
      <c r="I4" s="431"/>
    </row>
    <row r="5" spans="2:9" ht="40.5" customHeight="1">
      <c r="B5" s="211"/>
      <c r="C5" s="55" t="s">
        <v>816</v>
      </c>
      <c r="D5" s="55" t="s">
        <v>817</v>
      </c>
      <c r="E5" s="55" t="s">
        <v>818</v>
      </c>
      <c r="F5" s="55" t="s">
        <v>819</v>
      </c>
      <c r="G5" s="55" t="s">
        <v>820</v>
      </c>
      <c r="H5" s="55" t="s">
        <v>821</v>
      </c>
      <c r="I5" s="55" t="s">
        <v>822</v>
      </c>
    </row>
    <row r="6" spans="2:9" ht="25.5" customHeight="1">
      <c r="B6" s="432" t="s">
        <v>823</v>
      </c>
      <c r="C6" s="433"/>
      <c r="D6" s="434">
        <v>8607.1730000000007</v>
      </c>
      <c r="E6" s="434">
        <v>2981.4059999999999</v>
      </c>
      <c r="F6" s="433"/>
      <c r="G6" s="433"/>
      <c r="H6" s="434">
        <v>4119.6220000000003</v>
      </c>
      <c r="I6" s="434">
        <v>1936.1980000000001</v>
      </c>
    </row>
    <row r="7" spans="2:9" ht="25.5" customHeight="1">
      <c r="B7" s="435" t="s">
        <v>824</v>
      </c>
      <c r="C7" s="436"/>
      <c r="D7" s="437"/>
      <c r="E7" s="437"/>
      <c r="F7" s="437"/>
      <c r="G7" s="437"/>
      <c r="H7" s="438"/>
      <c r="I7" s="438"/>
    </row>
    <row r="8" spans="2:9" ht="25.5" customHeight="1">
      <c r="B8" s="435" t="s">
        <v>825</v>
      </c>
      <c r="C8" s="437"/>
      <c r="D8" s="436"/>
      <c r="E8" s="437"/>
      <c r="F8" s="437"/>
      <c r="G8" s="438"/>
      <c r="H8" s="438"/>
      <c r="I8" s="438"/>
    </row>
    <row r="9" spans="2:9" ht="25.5" customHeight="1">
      <c r="B9" s="435" t="s">
        <v>826</v>
      </c>
      <c r="C9" s="437"/>
      <c r="D9" s="437"/>
      <c r="E9" s="437"/>
      <c r="F9" s="439"/>
      <c r="G9" s="439"/>
      <c r="H9" s="439"/>
      <c r="I9" s="438"/>
    </row>
    <row r="10" spans="2:9" ht="25.5" customHeight="1">
      <c r="B10" s="435" t="s">
        <v>827</v>
      </c>
      <c r="C10" s="437"/>
      <c r="D10" s="437"/>
      <c r="E10" s="437"/>
      <c r="F10" s="439"/>
      <c r="G10" s="439"/>
      <c r="H10" s="439"/>
      <c r="I10" s="438"/>
    </row>
    <row r="11" spans="2:9" ht="25.5" customHeight="1">
      <c r="B11" s="435" t="s">
        <v>828</v>
      </c>
      <c r="C11" s="437"/>
      <c r="D11" s="437"/>
      <c r="E11" s="437"/>
      <c r="F11" s="439"/>
      <c r="G11" s="439"/>
      <c r="H11" s="439"/>
      <c r="I11" s="438"/>
    </row>
    <row r="12" spans="2:9" ht="25.5" customHeight="1">
      <c r="B12" s="435" t="s">
        <v>829</v>
      </c>
      <c r="C12" s="437"/>
      <c r="D12" s="437"/>
      <c r="E12" s="437"/>
      <c r="F12" s="437"/>
      <c r="G12" s="437"/>
      <c r="H12" s="438"/>
      <c r="I12" s="438"/>
    </row>
    <row r="13" spans="2:9" ht="25.5" customHeight="1">
      <c r="B13" s="435" t="s">
        <v>830</v>
      </c>
      <c r="C13" s="437"/>
      <c r="D13" s="437"/>
      <c r="E13" s="437"/>
      <c r="F13" s="437"/>
      <c r="G13" s="437"/>
      <c r="H13" s="438"/>
      <c r="I13" s="438"/>
    </row>
    <row r="14" spans="2:9" ht="25.5" customHeight="1">
      <c r="B14" s="435" t="s">
        <v>831</v>
      </c>
      <c r="C14" s="437"/>
      <c r="D14" s="437"/>
      <c r="E14" s="437"/>
      <c r="F14" s="437"/>
      <c r="G14" s="437"/>
      <c r="H14" s="438">
        <v>727.23299999999995</v>
      </c>
      <c r="I14" s="438">
        <v>156.06200000000001</v>
      </c>
    </row>
    <row r="15" spans="2:9" ht="25.5" customHeight="1">
      <c r="B15" s="440" t="s">
        <v>832</v>
      </c>
      <c r="C15" s="441"/>
      <c r="D15" s="441"/>
      <c r="E15" s="441"/>
      <c r="F15" s="441"/>
      <c r="G15" s="441"/>
      <c r="H15" s="441"/>
      <c r="I15" s="442"/>
    </row>
    <row r="16" spans="2:9" ht="25.5" customHeight="1" thickBot="1">
      <c r="B16" s="443" t="s">
        <v>833</v>
      </c>
      <c r="C16" s="444"/>
      <c r="D16" s="444">
        <v>8607.1730000000007</v>
      </c>
      <c r="E16" s="444">
        <v>2981.4059999999999</v>
      </c>
      <c r="F16" s="444"/>
      <c r="G16" s="444"/>
      <c r="H16" s="444">
        <v>4846.8549999999996</v>
      </c>
      <c r="I16" s="444">
        <v>2092.2600000000002</v>
      </c>
    </row>
    <row r="17" spans="2:9" ht="12.75" customHeight="1">
      <c r="B17" s="445"/>
      <c r="C17" s="445"/>
      <c r="D17" s="445"/>
      <c r="E17" s="445"/>
      <c r="F17" s="445"/>
      <c r="G17" s="445"/>
      <c r="H17" s="445"/>
      <c r="I17" s="445"/>
    </row>
    <row r="18" spans="2:9" ht="12.75" customHeight="1"/>
    <row r="19" spans="2:9" ht="15" customHeight="1"/>
    <row r="20" spans="2:9" ht="15" customHeight="1"/>
    <row r="21" spans="2:9" ht="24.75" customHeight="1"/>
    <row r="22" spans="2:9" ht="15" customHeight="1"/>
    <row r="23" spans="2:9" ht="40.5" customHeight="1"/>
    <row r="24" spans="2:9" ht="25.5" customHeight="1"/>
    <row r="25" spans="2:9" ht="25.5" customHeight="1"/>
    <row r="26" spans="2:9" ht="25.5" customHeight="1"/>
    <row r="27" spans="2:9" ht="25.5" customHeight="1"/>
    <row r="28" spans="2:9" ht="25.5" customHeight="1"/>
    <row r="29" spans="2:9" ht="25.5" customHeight="1"/>
    <row r="30" spans="2:9" ht="25.5" customHeight="1"/>
    <row r="31" spans="2:9" ht="25.5" customHeight="1"/>
    <row r="32" spans="2:9" ht="25.5" customHeight="1"/>
    <row r="33" ht="25.5" customHeight="1"/>
    <row r="34" ht="25.5" customHeight="1"/>
    <row r="35" ht="12.75" customHeight="1"/>
    <row r="36" ht="12.75" customHeight="1"/>
    <row r="37" ht="15" customHeight="1"/>
    <row r="38" ht="15" customHeight="1"/>
    <row r="39" ht="24.75" customHeight="1"/>
    <row r="40" ht="15" customHeight="1"/>
    <row r="41" ht="40.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12.75" customHeight="1"/>
    <row r="54" ht="12.75" customHeight="1"/>
  </sheetData>
  <mergeCells count="2">
    <mergeCell ref="B1:I1"/>
    <mergeCell ref="B3:I3"/>
  </mergeCell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dimension ref="B1:G69"/>
  <sheetViews>
    <sheetView showGridLines="0" showRowColHeaders="0" topLeftCell="A13" zoomScaleNormal="100" workbookViewId="0"/>
  </sheetViews>
  <sheetFormatPr baseColWidth="10" defaultColWidth="9.109375" defaultRowHeight="13.2"/>
  <cols>
    <col min="2" max="2" width="52.88671875"/>
    <col min="3" max="5" width="11.88671875"/>
    <col min="6" max="6" width="10.88671875"/>
    <col min="7" max="7" width="11.88671875"/>
  </cols>
  <sheetData>
    <row r="1" spans="2:7" ht="12.75" customHeight="1">
      <c r="B1" s="236"/>
      <c r="C1" s="52"/>
      <c r="D1" s="52"/>
      <c r="E1" s="52"/>
      <c r="F1" s="52"/>
      <c r="G1" s="52"/>
    </row>
    <row r="2" spans="2:7" ht="15" customHeight="1" thickBot="1">
      <c r="B2" s="1310" t="s">
        <v>1966</v>
      </c>
      <c r="C2" s="1310" t="s">
        <v>0</v>
      </c>
      <c r="D2" s="1310" t="s">
        <v>0</v>
      </c>
      <c r="E2" s="1310" t="s">
        <v>0</v>
      </c>
      <c r="F2" s="1310" t="s">
        <v>0</v>
      </c>
      <c r="G2" s="1310" t="s">
        <v>0</v>
      </c>
    </row>
    <row r="3" spans="2:7" ht="12.75" customHeight="1">
      <c r="B3" s="98" t="s">
        <v>834</v>
      </c>
      <c r="C3" s="238"/>
      <c r="D3" s="238"/>
      <c r="E3" s="238"/>
      <c r="F3" s="238"/>
      <c r="G3" s="238"/>
    </row>
    <row r="4" spans="2:7" ht="32.25" customHeight="1">
      <c r="B4" s="446"/>
      <c r="C4" s="55" t="s">
        <v>835</v>
      </c>
      <c r="D4" s="55" t="s">
        <v>836</v>
      </c>
      <c r="E4" s="55" t="s">
        <v>837</v>
      </c>
      <c r="F4" s="55" t="s">
        <v>838</v>
      </c>
      <c r="G4" s="55" t="s">
        <v>839</v>
      </c>
    </row>
    <row r="5" spans="2:7" ht="25.5" customHeight="1">
      <c r="B5" s="280" t="s">
        <v>840</v>
      </c>
      <c r="C5" s="60">
        <v>40.911999999999999</v>
      </c>
      <c r="D5" s="60">
        <v>40.911999999999999</v>
      </c>
      <c r="E5" s="60">
        <v>0</v>
      </c>
      <c r="F5" s="258">
        <v>0</v>
      </c>
      <c r="G5" s="60">
        <v>0</v>
      </c>
    </row>
    <row r="6" spans="2:7" ht="25.5" customHeight="1">
      <c r="B6" s="286" t="s">
        <v>841</v>
      </c>
      <c r="C6" s="63">
        <v>113.88200000000001</v>
      </c>
      <c r="D6" s="63">
        <v>113.869</v>
      </c>
      <c r="E6" s="63">
        <v>2.9000000000000001E-2</v>
      </c>
      <c r="F6" s="260">
        <v>2.9999999999999997E-4</v>
      </c>
      <c r="G6" s="63">
        <v>2E-3</v>
      </c>
    </row>
    <row r="7" spans="2:7" ht="25.5" customHeight="1">
      <c r="B7" s="280" t="s">
        <v>842</v>
      </c>
      <c r="C7" s="60">
        <v>80.055000000000007</v>
      </c>
      <c r="D7" s="60">
        <v>80.055000000000007</v>
      </c>
      <c r="E7" s="60">
        <v>39.969000000000001</v>
      </c>
      <c r="F7" s="258">
        <v>0.49930000000000002</v>
      </c>
      <c r="G7" s="60">
        <v>3.198</v>
      </c>
    </row>
    <row r="8" spans="2:7" ht="25.5" customHeight="1">
      <c r="B8" s="286" t="s">
        <v>843</v>
      </c>
      <c r="C8" s="63">
        <v>0</v>
      </c>
      <c r="D8" s="63">
        <v>0</v>
      </c>
      <c r="E8" s="63">
        <v>0</v>
      </c>
      <c r="F8" s="63">
        <v>0</v>
      </c>
      <c r="G8" s="63">
        <v>0</v>
      </c>
    </row>
    <row r="9" spans="2:7" ht="25.5" customHeight="1">
      <c r="B9" s="280" t="s">
        <v>844</v>
      </c>
      <c r="C9" s="60">
        <v>0</v>
      </c>
      <c r="D9" s="60">
        <v>0</v>
      </c>
      <c r="E9" s="60">
        <v>0</v>
      </c>
      <c r="F9" s="60">
        <v>0</v>
      </c>
      <c r="G9" s="60">
        <v>0</v>
      </c>
    </row>
    <row r="10" spans="2:7" ht="25.5" customHeight="1">
      <c r="B10" s="286" t="s">
        <v>845</v>
      </c>
      <c r="C10" s="63">
        <v>2427.9720000000002</v>
      </c>
      <c r="D10" s="63">
        <v>2427.7350000000001</v>
      </c>
      <c r="E10" s="63">
        <v>503.56700000000001</v>
      </c>
      <c r="F10" s="260">
        <v>0.2074</v>
      </c>
      <c r="G10" s="63">
        <v>40.284999999999997</v>
      </c>
    </row>
    <row r="11" spans="2:7" ht="25.5" customHeight="1">
      <c r="B11" s="280" t="s">
        <v>846</v>
      </c>
      <c r="C11" s="60">
        <v>3433.0540000000001</v>
      </c>
      <c r="D11" s="60">
        <v>1423.194</v>
      </c>
      <c r="E11" s="60">
        <v>1113.654</v>
      </c>
      <c r="F11" s="258">
        <v>0.78249999999999997</v>
      </c>
      <c r="G11" s="60">
        <v>89.091999999999999</v>
      </c>
    </row>
    <row r="12" spans="2:7" ht="25.5" customHeight="1">
      <c r="B12" s="286" t="s">
        <v>847</v>
      </c>
      <c r="C12" s="63">
        <v>1.3</v>
      </c>
      <c r="D12" s="63">
        <v>1.282</v>
      </c>
      <c r="E12" s="63">
        <v>0.74099999999999999</v>
      </c>
      <c r="F12" s="260">
        <v>0.57789999999999997</v>
      </c>
      <c r="G12" s="63">
        <v>5.8999999999999997E-2</v>
      </c>
    </row>
    <row r="13" spans="2:7" ht="25.5" customHeight="1">
      <c r="B13" s="280" t="s">
        <v>848</v>
      </c>
      <c r="C13" s="60">
        <v>0</v>
      </c>
      <c r="D13" s="60">
        <v>0</v>
      </c>
      <c r="E13" s="60">
        <v>0</v>
      </c>
      <c r="F13" s="60">
        <v>0</v>
      </c>
      <c r="G13" s="60">
        <v>0</v>
      </c>
    </row>
    <row r="14" spans="2:7" ht="25.5" customHeight="1">
      <c r="B14" s="286" t="s">
        <v>849</v>
      </c>
      <c r="C14" s="63">
        <v>15.096</v>
      </c>
      <c r="D14" s="63">
        <v>11.188000000000001</v>
      </c>
      <c r="E14" s="63">
        <v>15.263999999999999</v>
      </c>
      <c r="F14" s="260">
        <v>1.3643000000000001</v>
      </c>
      <c r="G14" s="63">
        <v>1.2210000000000001</v>
      </c>
    </row>
    <row r="15" spans="2:7" ht="25.5" customHeight="1">
      <c r="B15" s="280" t="s">
        <v>850</v>
      </c>
      <c r="C15" s="60">
        <v>0</v>
      </c>
      <c r="D15" s="60">
        <v>0</v>
      </c>
      <c r="E15" s="60">
        <v>0</v>
      </c>
      <c r="F15" s="60">
        <v>0</v>
      </c>
      <c r="G15" s="60">
        <v>0</v>
      </c>
    </row>
    <row r="16" spans="2:7" ht="25.5" customHeight="1">
      <c r="B16" s="286" t="s">
        <v>851</v>
      </c>
      <c r="C16" s="63">
        <v>0</v>
      </c>
      <c r="D16" s="63">
        <v>0</v>
      </c>
      <c r="E16" s="63">
        <v>0</v>
      </c>
      <c r="F16" s="63">
        <v>0</v>
      </c>
      <c r="G16" s="63">
        <v>0</v>
      </c>
    </row>
    <row r="17" spans="2:7" ht="25.5" customHeight="1">
      <c r="B17" s="280" t="s">
        <v>852</v>
      </c>
      <c r="C17" s="60">
        <v>0</v>
      </c>
      <c r="D17" s="60">
        <v>0</v>
      </c>
      <c r="E17" s="60">
        <v>0</v>
      </c>
      <c r="F17" s="60">
        <v>0</v>
      </c>
      <c r="G17" s="60">
        <v>0</v>
      </c>
    </row>
    <row r="18" spans="2:7" ht="25.5" customHeight="1">
      <c r="B18" s="286" t="s">
        <v>853</v>
      </c>
      <c r="C18" s="63">
        <v>0</v>
      </c>
      <c r="D18" s="63">
        <v>0</v>
      </c>
      <c r="E18" s="63">
        <v>0</v>
      </c>
      <c r="F18" s="63">
        <v>0</v>
      </c>
      <c r="G18" s="63">
        <v>0</v>
      </c>
    </row>
    <row r="19" spans="2:7" ht="25.5" customHeight="1">
      <c r="B19" s="280" t="s">
        <v>854</v>
      </c>
      <c r="C19" s="60">
        <v>0</v>
      </c>
      <c r="D19" s="60">
        <v>0</v>
      </c>
      <c r="E19" s="60">
        <v>0</v>
      </c>
      <c r="F19" s="60">
        <v>0</v>
      </c>
      <c r="G19" s="60">
        <v>0</v>
      </c>
    </row>
    <row r="20" spans="2:7" ht="25.5" customHeight="1">
      <c r="B20" s="286" t="s">
        <v>855</v>
      </c>
      <c r="C20" s="63">
        <v>0</v>
      </c>
      <c r="D20" s="63">
        <v>0</v>
      </c>
      <c r="E20" s="63">
        <v>0</v>
      </c>
      <c r="F20" s="63">
        <v>0</v>
      </c>
      <c r="G20" s="63">
        <v>0</v>
      </c>
    </row>
    <row r="21" spans="2:7" ht="25.5" customHeight="1">
      <c r="B21" s="447" t="s">
        <v>856</v>
      </c>
      <c r="C21" s="448">
        <v>6112.2709999999997</v>
      </c>
      <c r="D21" s="448">
        <v>4098.2349999999997</v>
      </c>
      <c r="E21" s="448">
        <v>1673.2239999999999</v>
      </c>
      <c r="F21" s="449">
        <v>0.4083</v>
      </c>
      <c r="G21" s="448">
        <v>133.858</v>
      </c>
    </row>
    <row r="22" spans="2:7" ht="15" customHeight="1"/>
    <row r="23" spans="2:7" ht="12.75" customHeight="1"/>
    <row r="24" spans="2:7" ht="12.75" customHeight="1"/>
    <row r="25" spans="2:7" ht="27.75" customHeight="1"/>
    <row r="26" spans="2:7" ht="12.75" customHeight="1"/>
    <row r="27" spans="2:7" ht="32.25" customHeight="1"/>
    <row r="28" spans="2:7" ht="25.5" customHeight="1"/>
    <row r="29" spans="2:7" ht="25.5" customHeight="1"/>
    <row r="30" spans="2:7" ht="25.5" customHeight="1"/>
    <row r="31" spans="2:7" ht="25.5" customHeight="1"/>
    <row r="32" spans="2:7"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12.75" customHeight="1"/>
    <row r="46" ht="12.75" customHeight="1"/>
    <row r="47" ht="12.75" customHeight="1"/>
    <row r="48" ht="27.75" customHeight="1"/>
    <row r="49" ht="12.75" customHeight="1"/>
    <row r="50" ht="32.2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12.75" customHeight="1"/>
    <row r="69" ht="12.75" customHeight="1"/>
  </sheetData>
  <mergeCells count="1">
    <mergeCell ref="B2:G2"/>
  </mergeCells>
  <printOptions horizontalCentered="1"/>
  <pageMargins left="0.70866141732283472" right="0.70866141732283472" top="0.74803149606299213" bottom="0.74803149606299213" header="0.31496062992125984" footer="0.31496062992125984"/>
  <pageSetup paperSize="9" scale="95"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dimension ref="B1:Q21"/>
  <sheetViews>
    <sheetView showGridLines="0" showRowColHeaders="0" topLeftCell="A10" workbookViewId="0"/>
  </sheetViews>
  <sheetFormatPr baseColWidth="10" defaultColWidth="8.88671875" defaultRowHeight="16.8"/>
  <cols>
    <col min="1" max="1" width="8.88671875" style="1057"/>
    <col min="2" max="2" width="45.6640625" style="1057" customWidth="1"/>
    <col min="3" max="7" width="12" style="1057" customWidth="1"/>
    <col min="8" max="10" width="10.6640625" style="1057" bestFit="1" customWidth="1"/>
    <col min="11" max="11" width="3.109375" style="1057" bestFit="1" customWidth="1"/>
    <col min="12" max="12" width="10.6640625" style="1057" bestFit="1" customWidth="1"/>
    <col min="13" max="13" width="9.44140625" style="1057" bestFit="1" customWidth="1"/>
    <col min="14" max="14" width="3.109375" style="1057" bestFit="1" customWidth="1"/>
    <col min="15" max="17" width="10.6640625" style="1057" bestFit="1" customWidth="1"/>
    <col min="18" max="16384" width="8.88671875" style="1057"/>
  </cols>
  <sheetData>
    <row r="1" spans="2:17" ht="12.75" customHeight="1"/>
    <row r="2" spans="2:17" ht="19.8" thickBot="1">
      <c r="B2" s="1355" t="s">
        <v>2005</v>
      </c>
      <c r="C2" s="1355"/>
      <c r="D2" s="1355"/>
      <c r="E2" s="1355"/>
      <c r="F2" s="1355"/>
      <c r="G2" s="1355"/>
    </row>
    <row r="3" spans="2:17">
      <c r="B3" s="1354" t="s">
        <v>1520</v>
      </c>
      <c r="C3" s="1354"/>
      <c r="D3" s="851"/>
      <c r="E3" s="851"/>
      <c r="F3" s="851"/>
      <c r="G3" s="1066">
        <v>2019</v>
      </c>
    </row>
    <row r="4" spans="2:17" ht="32.25" customHeight="1">
      <c r="B4" s="1065"/>
      <c r="C4" s="1062" t="s">
        <v>1996</v>
      </c>
      <c r="D4" s="1063" t="s">
        <v>584</v>
      </c>
      <c r="E4" s="1063" t="s">
        <v>515</v>
      </c>
      <c r="F4" s="1062" t="s">
        <v>1997</v>
      </c>
      <c r="G4" s="1063" t="s">
        <v>2004</v>
      </c>
    </row>
    <row r="5" spans="2:17" ht="25.5" customHeight="1">
      <c r="B5" s="905" t="s">
        <v>1655</v>
      </c>
      <c r="C5" s="713">
        <v>8.7390000000000008</v>
      </c>
      <c r="D5" s="713">
        <v>8.7390000000000008</v>
      </c>
      <c r="E5" s="713">
        <v>0</v>
      </c>
      <c r="F5" s="709">
        <v>0</v>
      </c>
      <c r="G5" s="713">
        <v>0</v>
      </c>
      <c r="H5" s="1058"/>
      <c r="I5" s="1058"/>
      <c r="J5" s="1058"/>
      <c r="K5" s="1058"/>
      <c r="L5" s="1058"/>
      <c r="M5" s="1058"/>
      <c r="N5" s="1058"/>
      <c r="O5" s="1058"/>
      <c r="P5" s="1058"/>
      <c r="Q5" s="1058"/>
    </row>
    <row r="6" spans="2:17" ht="25.5" customHeight="1">
      <c r="B6" s="906" t="s">
        <v>1682</v>
      </c>
      <c r="C6" s="762">
        <v>39.078000000000003</v>
      </c>
      <c r="D6" s="762">
        <v>39.073</v>
      </c>
      <c r="E6" s="762">
        <v>3.7999999999999999E-2</v>
      </c>
      <c r="F6" s="710">
        <v>1E-3</v>
      </c>
      <c r="G6" s="762">
        <v>3.0000000000000001E-3</v>
      </c>
      <c r="H6" s="1058"/>
      <c r="I6" s="1058"/>
      <c r="J6" s="1058"/>
      <c r="K6" s="1058"/>
      <c r="L6" s="1058"/>
      <c r="M6" s="1058"/>
      <c r="N6" s="1058"/>
      <c r="O6" s="1058"/>
      <c r="P6" s="1058"/>
      <c r="Q6" s="1058"/>
    </row>
    <row r="7" spans="2:17" ht="25.5" customHeight="1">
      <c r="B7" s="905" t="s">
        <v>1654</v>
      </c>
      <c r="C7" s="713">
        <v>158.28800000000001</v>
      </c>
      <c r="D7" s="713">
        <v>158.28800000000001</v>
      </c>
      <c r="E7" s="713">
        <v>79.048000000000002</v>
      </c>
      <c r="F7" s="709">
        <v>0.49940000000000001</v>
      </c>
      <c r="G7" s="713">
        <v>6.3239999999999998</v>
      </c>
      <c r="H7" s="1058"/>
      <c r="I7" s="1058"/>
      <c r="J7" s="1058"/>
      <c r="K7" s="1058"/>
      <c r="L7" s="1058"/>
      <c r="M7" s="1058"/>
      <c r="N7" s="1058"/>
      <c r="O7" s="1058"/>
      <c r="P7" s="1058"/>
      <c r="Q7" s="1058"/>
    </row>
    <row r="8" spans="2:17" ht="25.5" customHeight="1">
      <c r="B8" s="906" t="s">
        <v>1765</v>
      </c>
      <c r="C8" s="762">
        <v>0</v>
      </c>
      <c r="D8" s="762">
        <v>0</v>
      </c>
      <c r="E8" s="762">
        <v>0</v>
      </c>
      <c r="F8" s="710">
        <v>0</v>
      </c>
      <c r="G8" s="762">
        <v>0</v>
      </c>
      <c r="H8" s="1058"/>
      <c r="I8" s="1058"/>
      <c r="J8" s="1058"/>
      <c r="K8" s="1058"/>
      <c r="L8" s="1058"/>
      <c r="M8" s="1058"/>
      <c r="N8" s="1058"/>
      <c r="O8" s="1058"/>
      <c r="P8" s="1058"/>
      <c r="Q8" s="1058"/>
    </row>
    <row r="9" spans="2:17" ht="25.5" customHeight="1">
      <c r="B9" s="905" t="s">
        <v>1764</v>
      </c>
      <c r="C9" s="713">
        <v>0</v>
      </c>
      <c r="D9" s="713">
        <v>0</v>
      </c>
      <c r="E9" s="713">
        <v>0</v>
      </c>
      <c r="F9" s="709">
        <v>0</v>
      </c>
      <c r="G9" s="713">
        <v>0</v>
      </c>
      <c r="H9" s="1058"/>
      <c r="I9" s="1058"/>
      <c r="J9" s="1058"/>
      <c r="K9" s="1058"/>
      <c r="L9" s="1058"/>
      <c r="M9" s="1058"/>
      <c r="N9" s="1058"/>
      <c r="O9" s="1058"/>
      <c r="P9" s="1058"/>
      <c r="Q9" s="1058"/>
    </row>
    <row r="10" spans="2:17" ht="25.5" customHeight="1">
      <c r="B10" s="906" t="s">
        <v>1664</v>
      </c>
      <c r="C10" s="762">
        <v>2166.9070000000002</v>
      </c>
      <c r="D10" s="762">
        <v>2165.7710000000002</v>
      </c>
      <c r="E10" s="762">
        <v>456.721</v>
      </c>
      <c r="F10" s="710">
        <v>0.2109</v>
      </c>
      <c r="G10" s="762">
        <v>36.537999999999997</v>
      </c>
      <c r="H10" s="1058"/>
      <c r="I10" s="1058"/>
      <c r="J10" s="1058"/>
      <c r="K10" s="1058"/>
      <c r="L10" s="1058"/>
      <c r="M10" s="1058"/>
      <c r="N10" s="1058"/>
      <c r="O10" s="1058"/>
      <c r="P10" s="1058"/>
      <c r="Q10" s="1058"/>
    </row>
    <row r="11" spans="2:17" ht="25.5" customHeight="1">
      <c r="B11" s="905" t="s">
        <v>1651</v>
      </c>
      <c r="C11" s="713">
        <v>3238.8209999999999</v>
      </c>
      <c r="D11" s="713">
        <v>2009.846</v>
      </c>
      <c r="E11" s="713">
        <v>1208.6020000000001</v>
      </c>
      <c r="F11" s="709">
        <v>0.60129999999999995</v>
      </c>
      <c r="G11" s="713">
        <v>96.688000000000002</v>
      </c>
      <c r="H11" s="1058"/>
      <c r="I11" s="1058"/>
      <c r="J11" s="1058"/>
      <c r="K11" s="1058"/>
      <c r="L11" s="1058"/>
      <c r="M11" s="1058"/>
      <c r="N11" s="1058"/>
      <c r="O11" s="1058"/>
      <c r="P11" s="1058"/>
      <c r="Q11" s="1058"/>
    </row>
    <row r="12" spans="2:17" ht="25.5" customHeight="1">
      <c r="B12" s="906" t="s">
        <v>1663</v>
      </c>
      <c r="C12" s="762">
        <v>1.296</v>
      </c>
      <c r="D12" s="762">
        <v>1.294</v>
      </c>
      <c r="E12" s="762">
        <v>0.77600000000000002</v>
      </c>
      <c r="F12" s="710">
        <v>0.59940000000000004</v>
      </c>
      <c r="G12" s="762">
        <v>6.2E-2</v>
      </c>
      <c r="H12" s="1058"/>
      <c r="I12" s="1058"/>
      <c r="J12" s="1058"/>
      <c r="K12" s="1058"/>
      <c r="L12" s="1058"/>
      <c r="M12" s="1058"/>
      <c r="N12" s="1058"/>
      <c r="O12" s="1058"/>
      <c r="P12" s="1058"/>
      <c r="Q12" s="1058"/>
    </row>
    <row r="13" spans="2:17" ht="25.5" customHeight="1">
      <c r="B13" s="905" t="s">
        <v>1612</v>
      </c>
      <c r="C13" s="713">
        <v>0</v>
      </c>
      <c r="D13" s="713">
        <v>0</v>
      </c>
      <c r="E13" s="713">
        <v>0</v>
      </c>
      <c r="F13" s="709">
        <v>0</v>
      </c>
      <c r="G13" s="713">
        <v>0</v>
      </c>
      <c r="H13" s="1058"/>
      <c r="I13" s="1058"/>
      <c r="J13" s="1058"/>
      <c r="K13" s="1058"/>
      <c r="L13" s="1058"/>
      <c r="M13" s="1058"/>
      <c r="N13" s="1058"/>
      <c r="O13" s="1058"/>
      <c r="P13" s="1058"/>
      <c r="Q13" s="1058"/>
    </row>
    <row r="14" spans="2:17" ht="25.5" customHeight="1">
      <c r="B14" s="906" t="s">
        <v>1678</v>
      </c>
      <c r="C14" s="762">
        <v>15.13</v>
      </c>
      <c r="D14" s="762">
        <v>10.638999999999999</v>
      </c>
      <c r="E14" s="762">
        <v>14.295999999999999</v>
      </c>
      <c r="F14" s="710">
        <v>1.3436999999999999</v>
      </c>
      <c r="G14" s="762">
        <v>1.1439999999999999</v>
      </c>
      <c r="H14" s="1058"/>
      <c r="I14" s="1058"/>
      <c r="J14" s="1058"/>
      <c r="K14" s="1058"/>
      <c r="L14" s="1058"/>
      <c r="M14" s="1058"/>
      <c r="N14" s="1058"/>
      <c r="O14" s="1058"/>
      <c r="P14" s="1058"/>
      <c r="Q14" s="1058"/>
    </row>
    <row r="15" spans="2:17" ht="25.5" customHeight="1">
      <c r="B15" s="905" t="s">
        <v>1661</v>
      </c>
      <c r="C15" s="713">
        <v>0</v>
      </c>
      <c r="D15" s="713">
        <v>0</v>
      </c>
      <c r="E15" s="713">
        <v>0</v>
      </c>
      <c r="F15" s="709">
        <v>0</v>
      </c>
      <c r="G15" s="713">
        <v>0</v>
      </c>
      <c r="H15" s="1058"/>
      <c r="I15" s="1058"/>
      <c r="J15" s="1058"/>
      <c r="K15" s="1058"/>
      <c r="L15" s="1058"/>
      <c r="M15" s="1058"/>
      <c r="N15" s="1058"/>
      <c r="O15" s="1058"/>
      <c r="P15" s="1058"/>
      <c r="Q15" s="1058"/>
    </row>
    <row r="16" spans="2:17" ht="25.5" customHeight="1">
      <c r="B16" s="906" t="s">
        <v>1660</v>
      </c>
      <c r="C16" s="762">
        <v>0</v>
      </c>
      <c r="D16" s="762">
        <v>0</v>
      </c>
      <c r="E16" s="762">
        <v>0</v>
      </c>
      <c r="F16" s="710">
        <v>0</v>
      </c>
      <c r="G16" s="762">
        <v>0</v>
      </c>
      <c r="H16" s="1058"/>
      <c r="I16" s="1058"/>
      <c r="J16" s="1058"/>
      <c r="K16" s="1058"/>
      <c r="L16" s="1058"/>
      <c r="M16" s="1058"/>
      <c r="N16" s="1058"/>
      <c r="O16" s="1058"/>
      <c r="P16" s="1058"/>
      <c r="Q16" s="1058"/>
    </row>
    <row r="17" spans="2:17" ht="25.5" customHeight="1">
      <c r="B17" s="905" t="s">
        <v>1611</v>
      </c>
      <c r="C17" s="713">
        <v>0</v>
      </c>
      <c r="D17" s="713">
        <v>0</v>
      </c>
      <c r="E17" s="713">
        <v>0</v>
      </c>
      <c r="F17" s="709">
        <v>0</v>
      </c>
      <c r="G17" s="713">
        <v>0</v>
      </c>
      <c r="H17" s="1058"/>
      <c r="I17" s="1058"/>
      <c r="J17" s="1058"/>
      <c r="K17" s="1058"/>
      <c r="L17" s="1058"/>
      <c r="M17" s="1058"/>
      <c r="N17" s="1058"/>
      <c r="O17" s="1058"/>
      <c r="P17" s="1058"/>
      <c r="Q17" s="1058"/>
    </row>
    <row r="18" spans="2:17" ht="25.5" customHeight="1">
      <c r="B18" s="906" t="s">
        <v>1763</v>
      </c>
      <c r="C18" s="762">
        <v>0</v>
      </c>
      <c r="D18" s="762">
        <v>0</v>
      </c>
      <c r="E18" s="762">
        <v>0</v>
      </c>
      <c r="F18" s="710">
        <v>0</v>
      </c>
      <c r="G18" s="762">
        <v>0</v>
      </c>
      <c r="H18" s="1058"/>
      <c r="I18" s="1058"/>
      <c r="J18" s="1058"/>
      <c r="K18" s="1058"/>
      <c r="L18" s="1058"/>
      <c r="M18" s="1058"/>
      <c r="N18" s="1058"/>
      <c r="O18" s="1058"/>
      <c r="P18" s="1058"/>
      <c r="Q18" s="1058"/>
    </row>
    <row r="19" spans="2:17" ht="25.5" customHeight="1">
      <c r="B19" s="905" t="s">
        <v>1658</v>
      </c>
      <c r="C19" s="713">
        <v>0</v>
      </c>
      <c r="D19" s="713">
        <v>0</v>
      </c>
      <c r="E19" s="713">
        <v>0</v>
      </c>
      <c r="F19" s="709">
        <v>0</v>
      </c>
      <c r="G19" s="713">
        <v>0</v>
      </c>
      <c r="H19" s="1058"/>
      <c r="I19" s="1058"/>
      <c r="J19" s="1058"/>
      <c r="K19" s="1058"/>
      <c r="L19" s="1058"/>
      <c r="M19" s="1058"/>
      <c r="N19" s="1058"/>
      <c r="O19" s="1058"/>
      <c r="P19" s="1058"/>
      <c r="Q19" s="1058"/>
    </row>
    <row r="20" spans="2:17" ht="25.5" customHeight="1">
      <c r="B20" s="906" t="s">
        <v>1657</v>
      </c>
      <c r="C20" s="762">
        <v>0</v>
      </c>
      <c r="D20" s="762">
        <v>0</v>
      </c>
      <c r="E20" s="762">
        <v>0</v>
      </c>
      <c r="F20" s="710">
        <v>0</v>
      </c>
      <c r="G20" s="762">
        <v>0</v>
      </c>
      <c r="H20" s="1058"/>
      <c r="I20" s="1058"/>
      <c r="J20" s="1058"/>
      <c r="K20" s="1058"/>
      <c r="L20" s="1058"/>
      <c r="M20" s="1058"/>
      <c r="N20" s="1058"/>
      <c r="O20" s="1058"/>
      <c r="P20" s="1058"/>
      <c r="Q20" s="1058"/>
    </row>
    <row r="21" spans="2:17" ht="25.5" customHeight="1" thickBot="1">
      <c r="B21" s="1059" t="s">
        <v>2003</v>
      </c>
      <c r="C21" s="1060">
        <v>5628.2590000000009</v>
      </c>
      <c r="D21" s="1060">
        <v>4393.6500000000005</v>
      </c>
      <c r="E21" s="1060">
        <v>1759.4810000000002</v>
      </c>
      <c r="F21" s="1061">
        <v>0.40050000000000002</v>
      </c>
      <c r="G21" s="1060">
        <v>140.75800000000001</v>
      </c>
      <c r="H21" s="1058"/>
      <c r="I21" s="1058"/>
      <c r="J21" s="1058"/>
      <c r="K21" s="1058"/>
      <c r="L21" s="1058"/>
      <c r="M21" s="1058"/>
      <c r="N21" s="1058"/>
      <c r="O21" s="1058"/>
      <c r="P21" s="1058"/>
      <c r="Q21" s="1058"/>
    </row>
  </sheetData>
  <mergeCells count="2">
    <mergeCell ref="B2:G2"/>
    <mergeCell ref="B3:C3"/>
  </mergeCells>
  <pageMargins left="0.7" right="0.7" top="0.75" bottom="0.75" header="0.3" footer="0.3"/>
  <pageSetup orientation="portrait" horizontalDpi="72" verticalDpi="72"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B1:O59"/>
  <sheetViews>
    <sheetView showGridLines="0" showRowColHeaders="0" topLeftCell="A8" zoomScaleNormal="100" workbookViewId="0">
      <selection activeCell="A2" sqref="A2"/>
    </sheetView>
  </sheetViews>
  <sheetFormatPr baseColWidth="10" defaultColWidth="9.109375" defaultRowHeight="13.2"/>
  <cols>
    <col min="2" max="2" width="42.88671875"/>
    <col min="3" max="10" width="11.88671875"/>
    <col min="11" max="11" width="12.44140625"/>
    <col min="12" max="12" width="12.109375"/>
    <col min="13" max="15" width="12.44140625"/>
  </cols>
  <sheetData>
    <row r="1" spans="2:15" ht="18" hidden="1" customHeight="1">
      <c r="B1" s="1346" t="s">
        <v>857</v>
      </c>
      <c r="C1" s="1346" t="s">
        <v>0</v>
      </c>
      <c r="D1" s="1346" t="s">
        <v>0</v>
      </c>
      <c r="E1" s="1346" t="s">
        <v>0</v>
      </c>
      <c r="F1" s="1346" t="s">
        <v>0</v>
      </c>
      <c r="G1" s="1346" t="s">
        <v>0</v>
      </c>
      <c r="H1" s="1346" t="s">
        <v>0</v>
      </c>
      <c r="I1" s="1346" t="s">
        <v>0</v>
      </c>
      <c r="J1" s="1346" t="s">
        <v>0</v>
      </c>
      <c r="K1" s="1346" t="s">
        <v>0</v>
      </c>
      <c r="L1" s="1346" t="s">
        <v>0</v>
      </c>
      <c r="M1" s="1346" t="s">
        <v>0</v>
      </c>
      <c r="N1" s="1346" t="s">
        <v>0</v>
      </c>
      <c r="O1" s="1346" t="s">
        <v>0</v>
      </c>
    </row>
    <row r="2" spans="2:15" ht="18" customHeight="1">
      <c r="B2" s="236"/>
      <c r="C2" s="52"/>
      <c r="D2" s="52"/>
      <c r="E2" s="52"/>
      <c r="F2" s="52"/>
      <c r="G2" s="52"/>
      <c r="H2" s="52"/>
      <c r="I2" s="52"/>
      <c r="J2" s="52"/>
      <c r="K2" s="52"/>
      <c r="L2" s="52"/>
      <c r="M2" s="52"/>
      <c r="N2" s="52"/>
      <c r="O2" s="52"/>
    </row>
    <row r="3" spans="2:15" ht="26.25" customHeight="1" thickBot="1">
      <c r="B3" s="1310" t="s">
        <v>1967</v>
      </c>
      <c r="C3" s="1310" t="s">
        <v>0</v>
      </c>
      <c r="D3" s="1310" t="s">
        <v>0</v>
      </c>
      <c r="E3" s="1310" t="s">
        <v>0</v>
      </c>
      <c r="F3" s="1310" t="s">
        <v>0</v>
      </c>
      <c r="G3" s="1310" t="s">
        <v>0</v>
      </c>
      <c r="H3" s="1310" t="s">
        <v>0</v>
      </c>
      <c r="I3" s="1310" t="s">
        <v>0</v>
      </c>
      <c r="J3" s="1310" t="s">
        <v>0</v>
      </c>
      <c r="K3" s="1310" t="s">
        <v>0</v>
      </c>
      <c r="L3" s="1310" t="s">
        <v>0</v>
      </c>
      <c r="M3" s="1310" t="s">
        <v>0</v>
      </c>
      <c r="N3" s="1310" t="s">
        <v>0</v>
      </c>
      <c r="O3" s="1310" t="s">
        <v>0</v>
      </c>
    </row>
    <row r="4" spans="2:15" ht="12" customHeight="1">
      <c r="B4" s="450" t="s">
        <v>858</v>
      </c>
      <c r="C4" s="238"/>
      <c r="D4" s="238"/>
      <c r="E4" s="238"/>
      <c r="F4" s="238"/>
      <c r="G4" s="238"/>
      <c r="H4" s="238"/>
      <c r="I4" s="238"/>
      <c r="J4" s="238"/>
      <c r="K4" s="238"/>
      <c r="L4" s="238"/>
      <c r="M4" s="238"/>
      <c r="N4" s="238"/>
      <c r="O4" s="238"/>
    </row>
    <row r="5" spans="2:15" ht="24" customHeight="1">
      <c r="B5" s="1444" t="s">
        <v>859</v>
      </c>
      <c r="C5" s="1341" t="s">
        <v>860</v>
      </c>
      <c r="D5" s="1341" t="s">
        <v>0</v>
      </c>
      <c r="E5" s="1341" t="s">
        <v>0</v>
      </c>
      <c r="F5" s="1341" t="s">
        <v>0</v>
      </c>
      <c r="G5" s="1341" t="s">
        <v>0</v>
      </c>
      <c r="H5" s="1341" t="s">
        <v>0</v>
      </c>
      <c r="I5" s="1341" t="s">
        <v>0</v>
      </c>
      <c r="J5" s="1341" t="s">
        <v>0</v>
      </c>
      <c r="K5" s="1341" t="s">
        <v>0</v>
      </c>
      <c r="L5" s="1341" t="s">
        <v>0</v>
      </c>
      <c r="M5" s="1341" t="s">
        <v>0</v>
      </c>
      <c r="N5" s="1337" t="s">
        <v>861</v>
      </c>
      <c r="O5" s="1337" t="s">
        <v>862</v>
      </c>
    </row>
    <row r="6" spans="2:15" ht="24" customHeight="1">
      <c r="B6" s="1444" t="s">
        <v>0</v>
      </c>
      <c r="C6" s="263">
        <v>0</v>
      </c>
      <c r="D6" s="263">
        <v>0.02</v>
      </c>
      <c r="E6" s="263">
        <v>0.04</v>
      </c>
      <c r="F6" s="263">
        <v>0.1</v>
      </c>
      <c r="G6" s="263">
        <v>0.2</v>
      </c>
      <c r="H6" s="263">
        <v>0.5</v>
      </c>
      <c r="I6" s="263">
        <v>0.7</v>
      </c>
      <c r="J6" s="263">
        <v>0.75</v>
      </c>
      <c r="K6" s="263">
        <v>1</v>
      </c>
      <c r="L6" s="263">
        <v>1.5</v>
      </c>
      <c r="M6" s="256" t="s">
        <v>863</v>
      </c>
      <c r="N6" s="1337" t="s">
        <v>0</v>
      </c>
      <c r="O6" s="1337" t="s">
        <v>0</v>
      </c>
    </row>
    <row r="7" spans="2:15" ht="25.5" customHeight="1">
      <c r="B7" s="280" t="s">
        <v>864</v>
      </c>
      <c r="C7" s="60">
        <v>40.911999999999999</v>
      </c>
      <c r="D7" s="60">
        <v>0</v>
      </c>
      <c r="E7" s="60">
        <v>0</v>
      </c>
      <c r="F7" s="60">
        <v>0</v>
      </c>
      <c r="G7" s="60">
        <v>0</v>
      </c>
      <c r="H7" s="60">
        <v>0</v>
      </c>
      <c r="I7" s="60">
        <v>0</v>
      </c>
      <c r="J7" s="60">
        <v>0</v>
      </c>
      <c r="K7" s="60">
        <v>0</v>
      </c>
      <c r="L7" s="60">
        <v>0</v>
      </c>
      <c r="M7" s="60">
        <v>0</v>
      </c>
      <c r="N7" s="60">
        <v>40.911999999999999</v>
      </c>
      <c r="O7" s="60">
        <v>40.911999999999999</v>
      </c>
    </row>
    <row r="8" spans="2:15" ht="25.5" customHeight="1">
      <c r="B8" s="286" t="s">
        <v>865</v>
      </c>
      <c r="C8" s="63">
        <v>113.724</v>
      </c>
      <c r="D8" s="63">
        <v>0</v>
      </c>
      <c r="E8" s="63">
        <v>0</v>
      </c>
      <c r="F8" s="63">
        <v>0</v>
      </c>
      <c r="G8" s="63">
        <v>0.14499999999999999</v>
      </c>
      <c r="H8" s="63">
        <v>0</v>
      </c>
      <c r="I8" s="63">
        <v>0</v>
      </c>
      <c r="J8" s="63">
        <v>0</v>
      </c>
      <c r="K8" s="63">
        <v>0</v>
      </c>
      <c r="L8" s="63">
        <v>0</v>
      </c>
      <c r="M8" s="63">
        <v>0</v>
      </c>
      <c r="N8" s="63">
        <v>113.869</v>
      </c>
      <c r="O8" s="63">
        <v>113.869</v>
      </c>
    </row>
    <row r="9" spans="2:15" ht="25.5" customHeight="1">
      <c r="B9" s="280" t="s">
        <v>866</v>
      </c>
      <c r="C9" s="60">
        <v>0</v>
      </c>
      <c r="D9" s="60">
        <v>0</v>
      </c>
      <c r="E9" s="60">
        <v>0</v>
      </c>
      <c r="F9" s="60">
        <v>0</v>
      </c>
      <c r="G9" s="60">
        <v>0.19500000000000001</v>
      </c>
      <c r="H9" s="60">
        <v>79.86</v>
      </c>
      <c r="I9" s="60">
        <v>0</v>
      </c>
      <c r="J9" s="60">
        <v>0</v>
      </c>
      <c r="K9" s="60">
        <v>0</v>
      </c>
      <c r="L9" s="60">
        <v>0</v>
      </c>
      <c r="M9" s="60">
        <v>0</v>
      </c>
      <c r="N9" s="60">
        <v>80.055000000000007</v>
      </c>
      <c r="O9" s="60">
        <v>80.055000000000007</v>
      </c>
    </row>
    <row r="10" spans="2:15" ht="25.5" customHeight="1">
      <c r="B10" s="286" t="s">
        <v>867</v>
      </c>
      <c r="C10" s="63">
        <v>0</v>
      </c>
      <c r="D10" s="63">
        <v>0</v>
      </c>
      <c r="E10" s="63">
        <v>0</v>
      </c>
      <c r="F10" s="63">
        <v>0</v>
      </c>
      <c r="G10" s="63">
        <v>0</v>
      </c>
      <c r="H10" s="63">
        <v>0</v>
      </c>
      <c r="I10" s="63">
        <v>0</v>
      </c>
      <c r="J10" s="63">
        <v>0</v>
      </c>
      <c r="K10" s="63">
        <v>0</v>
      </c>
      <c r="L10" s="63">
        <v>0</v>
      </c>
      <c r="M10" s="63">
        <v>0</v>
      </c>
      <c r="N10" s="63">
        <v>0</v>
      </c>
      <c r="O10" s="63">
        <v>0</v>
      </c>
    </row>
    <row r="11" spans="2:15" ht="25.5" customHeight="1">
      <c r="B11" s="280" t="s">
        <v>868</v>
      </c>
      <c r="C11" s="60">
        <v>0</v>
      </c>
      <c r="D11" s="60">
        <v>0</v>
      </c>
      <c r="E11" s="60">
        <v>0</v>
      </c>
      <c r="F11" s="60">
        <v>0</v>
      </c>
      <c r="G11" s="60">
        <v>0</v>
      </c>
      <c r="H11" s="60">
        <v>0</v>
      </c>
      <c r="I11" s="60">
        <v>0</v>
      </c>
      <c r="J11" s="60">
        <v>0</v>
      </c>
      <c r="K11" s="60">
        <v>0</v>
      </c>
      <c r="L11" s="60">
        <v>0</v>
      </c>
      <c r="M11" s="60">
        <v>0</v>
      </c>
      <c r="N11" s="60">
        <v>0</v>
      </c>
      <c r="O11" s="60">
        <v>0</v>
      </c>
    </row>
    <row r="12" spans="2:15" ht="25.5" customHeight="1">
      <c r="B12" s="286" t="s">
        <v>869</v>
      </c>
      <c r="C12" s="63">
        <v>0</v>
      </c>
      <c r="D12" s="63">
        <v>4.9210000000000003</v>
      </c>
      <c r="E12" s="63">
        <v>188.333</v>
      </c>
      <c r="F12" s="63">
        <v>0</v>
      </c>
      <c r="G12" s="63">
        <v>2148.5189999999998</v>
      </c>
      <c r="H12" s="63">
        <v>39.463000000000001</v>
      </c>
      <c r="I12" s="63">
        <v>0</v>
      </c>
      <c r="J12" s="63">
        <v>0</v>
      </c>
      <c r="K12" s="63">
        <v>46.5</v>
      </c>
      <c r="L12" s="63">
        <v>0</v>
      </c>
      <c r="M12" s="63">
        <v>0</v>
      </c>
      <c r="N12" s="63">
        <v>2427.7350000000001</v>
      </c>
      <c r="O12" s="63">
        <v>137.90899999999999</v>
      </c>
    </row>
    <row r="13" spans="2:15" ht="25.5" customHeight="1">
      <c r="B13" s="280" t="s">
        <v>870</v>
      </c>
      <c r="C13" s="60">
        <v>205.03700000000001</v>
      </c>
      <c r="D13" s="60">
        <v>0</v>
      </c>
      <c r="E13" s="60">
        <v>0</v>
      </c>
      <c r="F13" s="60">
        <v>0</v>
      </c>
      <c r="G13" s="60">
        <v>0</v>
      </c>
      <c r="H13" s="60">
        <v>0</v>
      </c>
      <c r="I13" s="60">
        <v>0</v>
      </c>
      <c r="J13" s="60">
        <v>0</v>
      </c>
      <c r="K13" s="60">
        <v>1218.1569999999999</v>
      </c>
      <c r="L13" s="60">
        <v>0</v>
      </c>
      <c r="M13" s="60">
        <v>0</v>
      </c>
      <c r="N13" s="60">
        <v>1423.194</v>
      </c>
      <c r="O13" s="60">
        <v>1422.1890000000001</v>
      </c>
    </row>
    <row r="14" spans="2:15" ht="25.5" customHeight="1">
      <c r="B14" s="286" t="s">
        <v>871</v>
      </c>
      <c r="C14" s="63">
        <v>0</v>
      </c>
      <c r="D14" s="63">
        <v>0</v>
      </c>
      <c r="E14" s="63">
        <v>0</v>
      </c>
      <c r="F14" s="63">
        <v>0</v>
      </c>
      <c r="G14" s="63">
        <v>0</v>
      </c>
      <c r="H14" s="63">
        <v>0</v>
      </c>
      <c r="I14" s="63">
        <v>0</v>
      </c>
      <c r="J14" s="63">
        <v>1.282</v>
      </c>
      <c r="K14" s="63">
        <v>0</v>
      </c>
      <c r="L14" s="63">
        <v>0</v>
      </c>
      <c r="M14" s="63">
        <v>0</v>
      </c>
      <c r="N14" s="63">
        <v>1.282</v>
      </c>
      <c r="O14" s="63">
        <v>1.282</v>
      </c>
    </row>
    <row r="15" spans="2:15" ht="25.5" customHeight="1">
      <c r="B15" s="280" t="s">
        <v>872</v>
      </c>
      <c r="C15" s="60">
        <v>0</v>
      </c>
      <c r="D15" s="60">
        <v>0</v>
      </c>
      <c r="E15" s="60">
        <v>0</v>
      </c>
      <c r="F15" s="60">
        <v>0</v>
      </c>
      <c r="G15" s="60">
        <v>0</v>
      </c>
      <c r="H15" s="60">
        <v>0</v>
      </c>
      <c r="I15" s="60">
        <v>0</v>
      </c>
      <c r="J15" s="60">
        <v>0</v>
      </c>
      <c r="K15" s="60">
        <v>3.036</v>
      </c>
      <c r="L15" s="60">
        <v>8.1519999999999992</v>
      </c>
      <c r="M15" s="60">
        <v>0</v>
      </c>
      <c r="N15" s="60">
        <v>11.188000000000001</v>
      </c>
      <c r="O15" s="60">
        <v>11.188000000000001</v>
      </c>
    </row>
    <row r="16" spans="2:15" ht="25.5" customHeight="1">
      <c r="B16" s="286" t="s">
        <v>873</v>
      </c>
      <c r="C16" s="63">
        <v>0</v>
      </c>
      <c r="D16" s="63">
        <v>0</v>
      </c>
      <c r="E16" s="63">
        <v>0</v>
      </c>
      <c r="F16" s="63">
        <v>0</v>
      </c>
      <c r="G16" s="63">
        <v>0</v>
      </c>
      <c r="H16" s="63">
        <v>0</v>
      </c>
      <c r="I16" s="63">
        <v>0</v>
      </c>
      <c r="J16" s="63">
        <v>0</v>
      </c>
      <c r="K16" s="63">
        <v>0</v>
      </c>
      <c r="L16" s="63">
        <v>0</v>
      </c>
      <c r="M16" s="63">
        <v>0</v>
      </c>
      <c r="N16" s="63">
        <v>0</v>
      </c>
      <c r="O16" s="63">
        <v>0</v>
      </c>
    </row>
    <row r="17" spans="2:15" ht="25.5" customHeight="1">
      <c r="B17" s="280" t="s">
        <v>874</v>
      </c>
      <c r="C17" s="60">
        <v>0</v>
      </c>
      <c r="D17" s="60">
        <v>0</v>
      </c>
      <c r="E17" s="60">
        <v>0</v>
      </c>
      <c r="F17" s="60">
        <v>0</v>
      </c>
      <c r="G17" s="60">
        <v>0</v>
      </c>
      <c r="H17" s="60">
        <v>0</v>
      </c>
      <c r="I17" s="60">
        <v>0</v>
      </c>
      <c r="J17" s="60">
        <v>0</v>
      </c>
      <c r="K17" s="60">
        <v>0</v>
      </c>
      <c r="L17" s="60">
        <v>0</v>
      </c>
      <c r="M17" s="60">
        <v>0</v>
      </c>
      <c r="N17" s="60">
        <v>0</v>
      </c>
      <c r="O17" s="60">
        <v>0</v>
      </c>
    </row>
    <row r="18" spans="2:15" ht="25.5" customHeight="1" thickBot="1">
      <c r="B18" s="451" t="s">
        <v>861</v>
      </c>
      <c r="C18" s="452">
        <v>359.673</v>
      </c>
      <c r="D18" s="452">
        <v>4.9210000000000003</v>
      </c>
      <c r="E18" s="452">
        <v>188.333</v>
      </c>
      <c r="F18" s="452">
        <v>0</v>
      </c>
      <c r="G18" s="452">
        <v>2148.8589999999999</v>
      </c>
      <c r="H18" s="452">
        <v>119.32300000000001</v>
      </c>
      <c r="I18" s="452">
        <v>0</v>
      </c>
      <c r="J18" s="452">
        <v>1.282</v>
      </c>
      <c r="K18" s="452">
        <v>1267.693</v>
      </c>
      <c r="L18" s="452">
        <v>8.1519999999999992</v>
      </c>
      <c r="M18" s="452">
        <v>0</v>
      </c>
      <c r="N18" s="452">
        <v>4098.2349999999997</v>
      </c>
      <c r="O18" s="452">
        <v>1807.4040000000002</v>
      </c>
    </row>
    <row r="19" spans="2:15" ht="18" customHeight="1">
      <c r="B19" s="1443" t="s">
        <v>875</v>
      </c>
      <c r="C19" s="1443" t="s">
        <v>0</v>
      </c>
      <c r="D19" s="1443" t="s">
        <v>0</v>
      </c>
      <c r="E19" s="453" t="s">
        <v>0</v>
      </c>
      <c r="F19" s="453" t="s">
        <v>0</v>
      </c>
      <c r="G19" s="453" t="s">
        <v>0</v>
      </c>
      <c r="H19" s="453" t="s">
        <v>0</v>
      </c>
      <c r="I19" s="453" t="s">
        <v>0</v>
      </c>
      <c r="J19" s="453" t="s">
        <v>0</v>
      </c>
      <c r="K19" s="453" t="s">
        <v>0</v>
      </c>
      <c r="L19" s="453" t="s">
        <v>0</v>
      </c>
      <c r="M19" s="454" t="s">
        <v>0</v>
      </c>
      <c r="N19" s="454" t="s">
        <v>0</v>
      </c>
      <c r="O19" s="454" t="s">
        <v>0</v>
      </c>
    </row>
    <row r="20" spans="2:15" ht="12.75" customHeight="1"/>
    <row r="21" spans="2:15" ht="18" customHeight="1"/>
    <row r="22" spans="2:15" ht="18" customHeight="1"/>
    <row r="23" spans="2:15" ht="26.25" customHeight="1"/>
    <row r="24" spans="2:15" ht="12" customHeight="1"/>
    <row r="25" spans="2:15" ht="24" customHeight="1"/>
    <row r="26" spans="2:15" ht="24" customHeight="1"/>
    <row r="27" spans="2:15" ht="25.5" customHeight="1"/>
    <row r="28" spans="2:15" ht="25.5" customHeight="1"/>
    <row r="29" spans="2:15" ht="25.5" customHeight="1"/>
    <row r="30" spans="2:15" ht="25.5" customHeight="1"/>
    <row r="31" spans="2:15" ht="25.5" customHeight="1"/>
    <row r="32" spans="2:15" ht="25.5" customHeight="1"/>
    <row r="33" ht="25.5" customHeight="1"/>
    <row r="34" ht="25.5" customHeight="1"/>
    <row r="35" ht="25.5" customHeight="1"/>
    <row r="36" ht="25.5" customHeight="1"/>
    <row r="37" ht="25.5" customHeight="1"/>
    <row r="38" ht="25.5" customHeight="1"/>
    <row r="39" ht="18" customHeight="1"/>
    <row r="40" ht="12.75" customHeight="1"/>
    <row r="41" ht="18" customHeight="1"/>
    <row r="42" ht="18" customHeight="1"/>
    <row r="43" ht="26.25" customHeight="1"/>
    <row r="44" ht="12" customHeight="1"/>
    <row r="45" ht="24" customHeight="1"/>
    <row r="46" ht="24"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18" customHeight="1"/>
  </sheetData>
  <mergeCells count="7">
    <mergeCell ref="B19:D19"/>
    <mergeCell ref="B1:O1"/>
    <mergeCell ref="B3:O3"/>
    <mergeCell ref="B5:B6"/>
    <mergeCell ref="C5:M5"/>
    <mergeCell ref="N5:N6"/>
    <mergeCell ref="O5:O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dimension ref="B1:O59"/>
  <sheetViews>
    <sheetView showGridLines="0" showRowColHeaders="0" topLeftCell="A2" zoomScaleNormal="100" workbookViewId="0"/>
  </sheetViews>
  <sheetFormatPr baseColWidth="10" defaultColWidth="9.109375" defaultRowHeight="13.2"/>
  <cols>
    <col min="2" max="2" width="42.88671875"/>
    <col min="3" max="10" width="11.88671875"/>
    <col min="11" max="11" width="12.44140625"/>
    <col min="12" max="12" width="12.109375"/>
    <col min="13" max="15" width="12.44140625"/>
  </cols>
  <sheetData>
    <row r="1" spans="2:15" ht="18" hidden="1" customHeight="1">
      <c r="B1" s="1346" t="s">
        <v>876</v>
      </c>
      <c r="C1" s="1346" t="s">
        <v>0</v>
      </c>
      <c r="D1" s="1346" t="s">
        <v>0</v>
      </c>
      <c r="E1" s="1346" t="s">
        <v>0</v>
      </c>
      <c r="F1" s="1346" t="s">
        <v>0</v>
      </c>
      <c r="G1" s="1346" t="s">
        <v>0</v>
      </c>
      <c r="H1" s="1346" t="s">
        <v>0</v>
      </c>
      <c r="I1" s="1346" t="s">
        <v>0</v>
      </c>
      <c r="J1" s="1346" t="s">
        <v>0</v>
      </c>
      <c r="K1" s="1346" t="s">
        <v>0</v>
      </c>
      <c r="L1" s="1346" t="s">
        <v>0</v>
      </c>
      <c r="M1" s="1346" t="s">
        <v>0</v>
      </c>
      <c r="N1" s="1346" t="s">
        <v>0</v>
      </c>
      <c r="O1" s="1346" t="s">
        <v>0</v>
      </c>
    </row>
    <row r="2" spans="2:15" ht="18" customHeight="1">
      <c r="B2" s="236"/>
      <c r="C2" s="52"/>
      <c r="D2" s="52"/>
      <c r="E2" s="52"/>
      <c r="F2" s="52"/>
      <c r="G2" s="52"/>
      <c r="H2" s="52"/>
      <c r="I2" s="52"/>
      <c r="J2" s="52"/>
      <c r="K2" s="52"/>
      <c r="L2" s="52"/>
      <c r="M2" s="52"/>
      <c r="N2" s="52"/>
      <c r="O2" s="52"/>
    </row>
    <row r="3" spans="2:15" ht="26.25" customHeight="1" thickBot="1">
      <c r="B3" s="1310" t="s">
        <v>1968</v>
      </c>
      <c r="C3" s="1310" t="s">
        <v>0</v>
      </c>
      <c r="D3" s="1310" t="s">
        <v>0</v>
      </c>
      <c r="E3" s="1310" t="s">
        <v>0</v>
      </c>
      <c r="F3" s="1310" t="s">
        <v>0</v>
      </c>
      <c r="G3" s="1310" t="s">
        <v>0</v>
      </c>
      <c r="H3" s="1310" t="s">
        <v>0</v>
      </c>
      <c r="I3" s="1310" t="s">
        <v>0</v>
      </c>
      <c r="J3" s="1310" t="s">
        <v>0</v>
      </c>
      <c r="K3" s="1310" t="s">
        <v>0</v>
      </c>
      <c r="L3" s="1310" t="s">
        <v>0</v>
      </c>
      <c r="M3" s="1310" t="s">
        <v>0</v>
      </c>
      <c r="N3" s="1310" t="s">
        <v>0</v>
      </c>
      <c r="O3" s="1310" t="s">
        <v>0</v>
      </c>
    </row>
    <row r="4" spans="2:15" ht="12" customHeight="1">
      <c r="B4" s="450" t="s">
        <v>877</v>
      </c>
      <c r="C4" s="238"/>
      <c r="D4" s="238"/>
      <c r="E4" s="238"/>
      <c r="F4" s="238"/>
      <c r="G4" s="238"/>
      <c r="H4" s="238"/>
      <c r="I4" s="238"/>
      <c r="J4" s="238"/>
      <c r="K4" s="238"/>
      <c r="L4" s="238"/>
      <c r="M4" s="238"/>
      <c r="N4" s="238"/>
      <c r="O4" s="238"/>
    </row>
    <row r="5" spans="2:15" ht="24" customHeight="1">
      <c r="B5" s="1444" t="s">
        <v>878</v>
      </c>
      <c r="C5" s="1341" t="s">
        <v>879</v>
      </c>
      <c r="D5" s="1341" t="s">
        <v>0</v>
      </c>
      <c r="E5" s="1341" t="s">
        <v>0</v>
      </c>
      <c r="F5" s="1341" t="s">
        <v>0</v>
      </c>
      <c r="G5" s="1341" t="s">
        <v>0</v>
      </c>
      <c r="H5" s="1341" t="s">
        <v>0</v>
      </c>
      <c r="I5" s="1341" t="s">
        <v>0</v>
      </c>
      <c r="J5" s="1341" t="s">
        <v>0</v>
      </c>
      <c r="K5" s="1341" t="s">
        <v>0</v>
      </c>
      <c r="L5" s="1341" t="s">
        <v>0</v>
      </c>
      <c r="M5" s="1341" t="s">
        <v>0</v>
      </c>
      <c r="N5" s="1337" t="s">
        <v>880</v>
      </c>
      <c r="O5" s="1337" t="s">
        <v>881</v>
      </c>
    </row>
    <row r="6" spans="2:15" ht="24" customHeight="1">
      <c r="B6" s="1444" t="s">
        <v>0</v>
      </c>
      <c r="C6" s="263">
        <v>0</v>
      </c>
      <c r="D6" s="263">
        <v>0.02</v>
      </c>
      <c r="E6" s="263">
        <v>0.04</v>
      </c>
      <c r="F6" s="263">
        <v>0.1</v>
      </c>
      <c r="G6" s="263">
        <v>0.2</v>
      </c>
      <c r="H6" s="263">
        <v>0.5</v>
      </c>
      <c r="I6" s="263">
        <v>0.7</v>
      </c>
      <c r="J6" s="263">
        <v>0.75</v>
      </c>
      <c r="K6" s="263">
        <v>1</v>
      </c>
      <c r="L6" s="263">
        <v>1.5</v>
      </c>
      <c r="M6" s="256" t="s">
        <v>882</v>
      </c>
      <c r="N6" s="1337" t="s">
        <v>0</v>
      </c>
      <c r="O6" s="1337" t="s">
        <v>0</v>
      </c>
    </row>
    <row r="7" spans="2:15" ht="25.5" customHeight="1">
      <c r="B7" s="280" t="s">
        <v>883</v>
      </c>
      <c r="C7" s="60">
        <v>0</v>
      </c>
      <c r="D7" s="60">
        <v>0</v>
      </c>
      <c r="E7" s="60">
        <v>0</v>
      </c>
      <c r="F7" s="60">
        <v>0</v>
      </c>
      <c r="G7" s="60">
        <v>0</v>
      </c>
      <c r="H7" s="60">
        <v>0</v>
      </c>
      <c r="I7" s="60">
        <v>0</v>
      </c>
      <c r="J7" s="60">
        <v>0</v>
      </c>
      <c r="K7" s="60">
        <v>0</v>
      </c>
      <c r="L7" s="60">
        <v>0</v>
      </c>
      <c r="M7" s="60">
        <v>0</v>
      </c>
      <c r="N7" s="60">
        <v>0</v>
      </c>
      <c r="O7" s="60">
        <v>0</v>
      </c>
    </row>
    <row r="8" spans="2:15" ht="25.5" customHeight="1">
      <c r="B8" s="286" t="s">
        <v>884</v>
      </c>
      <c r="C8" s="63">
        <v>0</v>
      </c>
      <c r="D8" s="63">
        <v>0</v>
      </c>
      <c r="E8" s="63">
        <v>0</v>
      </c>
      <c r="F8" s="63">
        <v>0</v>
      </c>
      <c r="G8" s="63">
        <v>2.9000000000000001E-2</v>
      </c>
      <c r="H8" s="63">
        <v>0</v>
      </c>
      <c r="I8" s="63">
        <v>0</v>
      </c>
      <c r="J8" s="63">
        <v>0</v>
      </c>
      <c r="K8" s="63">
        <v>0</v>
      </c>
      <c r="L8" s="63">
        <v>0</v>
      </c>
      <c r="M8" s="63">
        <v>0</v>
      </c>
      <c r="N8" s="63">
        <v>2.9000000000000001E-2</v>
      </c>
      <c r="O8" s="63">
        <v>2.9000000000000001E-2</v>
      </c>
    </row>
    <row r="9" spans="2:15" ht="25.5" customHeight="1">
      <c r="B9" s="280" t="s">
        <v>885</v>
      </c>
      <c r="C9" s="60">
        <v>0</v>
      </c>
      <c r="D9" s="60">
        <v>0</v>
      </c>
      <c r="E9" s="60">
        <v>0</v>
      </c>
      <c r="F9" s="60">
        <v>0</v>
      </c>
      <c r="G9" s="60">
        <v>3.9E-2</v>
      </c>
      <c r="H9" s="60">
        <v>39.93</v>
      </c>
      <c r="I9" s="60">
        <v>0</v>
      </c>
      <c r="J9" s="60">
        <v>0</v>
      </c>
      <c r="K9" s="60">
        <v>0</v>
      </c>
      <c r="L9" s="60">
        <v>0</v>
      </c>
      <c r="M9" s="60">
        <v>0</v>
      </c>
      <c r="N9" s="60">
        <v>39.969000000000001</v>
      </c>
      <c r="O9" s="60">
        <v>39.969000000000001</v>
      </c>
    </row>
    <row r="10" spans="2:15" ht="25.5" customHeight="1">
      <c r="B10" s="286" t="s">
        <v>886</v>
      </c>
      <c r="C10" s="63">
        <v>0</v>
      </c>
      <c r="D10" s="63">
        <v>0</v>
      </c>
      <c r="E10" s="63">
        <v>0</v>
      </c>
      <c r="F10" s="63">
        <v>0</v>
      </c>
      <c r="G10" s="63">
        <v>0</v>
      </c>
      <c r="H10" s="63">
        <v>0</v>
      </c>
      <c r="I10" s="63">
        <v>0</v>
      </c>
      <c r="J10" s="63">
        <v>0</v>
      </c>
      <c r="K10" s="63">
        <v>0</v>
      </c>
      <c r="L10" s="63">
        <v>0</v>
      </c>
      <c r="M10" s="63">
        <v>0</v>
      </c>
      <c r="N10" s="63">
        <v>0</v>
      </c>
      <c r="O10" s="63">
        <v>0</v>
      </c>
    </row>
    <row r="11" spans="2:15" ht="25.5" customHeight="1">
      <c r="B11" s="280" t="s">
        <v>887</v>
      </c>
      <c r="C11" s="60">
        <v>0</v>
      </c>
      <c r="D11" s="60">
        <v>0</v>
      </c>
      <c r="E11" s="60">
        <v>0</v>
      </c>
      <c r="F11" s="60">
        <v>0</v>
      </c>
      <c r="G11" s="60">
        <v>0</v>
      </c>
      <c r="H11" s="60">
        <v>0</v>
      </c>
      <c r="I11" s="60">
        <v>0</v>
      </c>
      <c r="J11" s="60">
        <v>0</v>
      </c>
      <c r="K11" s="60">
        <v>0</v>
      </c>
      <c r="L11" s="60">
        <v>0</v>
      </c>
      <c r="M11" s="60">
        <v>0</v>
      </c>
      <c r="N11" s="60">
        <v>0</v>
      </c>
      <c r="O11" s="60">
        <v>0</v>
      </c>
    </row>
    <row r="12" spans="2:15" ht="25.5" customHeight="1">
      <c r="B12" s="286" t="s">
        <v>888</v>
      </c>
      <c r="C12" s="63">
        <v>0</v>
      </c>
      <c r="D12" s="63">
        <v>9.8000000000000004E-2</v>
      </c>
      <c r="E12" s="63">
        <v>7.5330000000000004</v>
      </c>
      <c r="F12" s="63">
        <v>0</v>
      </c>
      <c r="G12" s="63">
        <v>429.70400000000001</v>
      </c>
      <c r="H12" s="63">
        <v>19.731999999999999</v>
      </c>
      <c r="I12" s="63">
        <v>0</v>
      </c>
      <c r="J12" s="63">
        <v>0</v>
      </c>
      <c r="K12" s="63">
        <v>46.5</v>
      </c>
      <c r="L12" s="63">
        <v>0</v>
      </c>
      <c r="M12" s="63">
        <v>0</v>
      </c>
      <c r="N12" s="63">
        <v>503.56700000000001</v>
      </c>
      <c r="O12" s="63">
        <v>63.856999999999999</v>
      </c>
    </row>
    <row r="13" spans="2:15" ht="25.5" customHeight="1">
      <c r="B13" s="280" t="s">
        <v>889</v>
      </c>
      <c r="C13" s="60">
        <v>0</v>
      </c>
      <c r="D13" s="60">
        <v>0</v>
      </c>
      <c r="E13" s="60">
        <v>0</v>
      </c>
      <c r="F13" s="60">
        <v>0</v>
      </c>
      <c r="G13" s="60">
        <v>0</v>
      </c>
      <c r="H13" s="60">
        <v>0</v>
      </c>
      <c r="I13" s="60">
        <v>0</v>
      </c>
      <c r="J13" s="60">
        <v>0</v>
      </c>
      <c r="K13" s="60">
        <v>1113.654</v>
      </c>
      <c r="L13" s="60">
        <v>0</v>
      </c>
      <c r="M13" s="60">
        <v>0</v>
      </c>
      <c r="N13" s="60">
        <v>1113.654</v>
      </c>
      <c r="O13" s="60">
        <v>1112.6500000000001</v>
      </c>
    </row>
    <row r="14" spans="2:15" ht="25.5" customHeight="1">
      <c r="B14" s="286" t="s">
        <v>890</v>
      </c>
      <c r="C14" s="63">
        <v>0</v>
      </c>
      <c r="D14" s="63">
        <v>0</v>
      </c>
      <c r="E14" s="63">
        <v>0</v>
      </c>
      <c r="F14" s="63">
        <v>0</v>
      </c>
      <c r="G14" s="63">
        <v>0</v>
      </c>
      <c r="H14" s="63">
        <v>0</v>
      </c>
      <c r="I14" s="63">
        <v>0</v>
      </c>
      <c r="J14" s="63">
        <v>0.74099999999999999</v>
      </c>
      <c r="K14" s="63">
        <v>0</v>
      </c>
      <c r="L14" s="63">
        <v>0</v>
      </c>
      <c r="M14" s="63">
        <v>0</v>
      </c>
      <c r="N14" s="63">
        <v>0.74099999999999999</v>
      </c>
      <c r="O14" s="63">
        <v>0.74099999999999999</v>
      </c>
    </row>
    <row r="15" spans="2:15" ht="25.5" customHeight="1">
      <c r="B15" s="280" t="s">
        <v>891</v>
      </c>
      <c r="C15" s="60">
        <v>0</v>
      </c>
      <c r="D15" s="60">
        <v>0</v>
      </c>
      <c r="E15" s="60">
        <v>0</v>
      </c>
      <c r="F15" s="60">
        <v>0</v>
      </c>
      <c r="G15" s="60">
        <v>0</v>
      </c>
      <c r="H15" s="60">
        <v>0</v>
      </c>
      <c r="I15" s="60">
        <v>0</v>
      </c>
      <c r="J15" s="60">
        <v>0</v>
      </c>
      <c r="K15" s="60">
        <v>3.036</v>
      </c>
      <c r="L15" s="60">
        <v>12.228</v>
      </c>
      <c r="M15" s="60">
        <v>0</v>
      </c>
      <c r="N15" s="60">
        <v>15.263999999999999</v>
      </c>
      <c r="O15" s="60">
        <v>15.263999999999999</v>
      </c>
    </row>
    <row r="16" spans="2:15" ht="25.5" customHeight="1">
      <c r="B16" s="286" t="s">
        <v>892</v>
      </c>
      <c r="C16" s="63">
        <v>0</v>
      </c>
      <c r="D16" s="63">
        <v>0</v>
      </c>
      <c r="E16" s="63">
        <v>0</v>
      </c>
      <c r="F16" s="63">
        <v>0</v>
      </c>
      <c r="G16" s="63">
        <v>0</v>
      </c>
      <c r="H16" s="63">
        <v>0</v>
      </c>
      <c r="I16" s="63">
        <v>0</v>
      </c>
      <c r="J16" s="63">
        <v>0</v>
      </c>
      <c r="K16" s="63">
        <v>0</v>
      </c>
      <c r="L16" s="63">
        <v>0</v>
      </c>
      <c r="M16" s="63">
        <v>0</v>
      </c>
      <c r="N16" s="63">
        <v>0</v>
      </c>
      <c r="O16" s="63">
        <v>0</v>
      </c>
    </row>
    <row r="17" spans="2:15" ht="25.5" customHeight="1">
      <c r="B17" s="280" t="s">
        <v>893</v>
      </c>
      <c r="C17" s="60">
        <v>0</v>
      </c>
      <c r="D17" s="60">
        <v>0</v>
      </c>
      <c r="E17" s="60">
        <v>0</v>
      </c>
      <c r="F17" s="60">
        <v>0</v>
      </c>
      <c r="G17" s="60">
        <v>0</v>
      </c>
      <c r="H17" s="60">
        <v>0</v>
      </c>
      <c r="I17" s="60">
        <v>0</v>
      </c>
      <c r="J17" s="60">
        <v>0</v>
      </c>
      <c r="K17" s="60">
        <v>0</v>
      </c>
      <c r="L17" s="60">
        <v>0</v>
      </c>
      <c r="M17" s="60">
        <v>0</v>
      </c>
      <c r="N17" s="60">
        <v>0</v>
      </c>
      <c r="O17" s="60">
        <v>0</v>
      </c>
    </row>
    <row r="18" spans="2:15" ht="25.5" customHeight="1" thickBot="1">
      <c r="B18" s="451" t="s">
        <v>880</v>
      </c>
      <c r="C18" s="452">
        <v>0</v>
      </c>
      <c r="D18" s="452">
        <v>9.8000000000000004E-2</v>
      </c>
      <c r="E18" s="452">
        <v>7.5330000000000004</v>
      </c>
      <c r="F18" s="452">
        <v>0</v>
      </c>
      <c r="G18" s="452">
        <v>429.77199999999999</v>
      </c>
      <c r="H18" s="452">
        <v>59.661999999999999</v>
      </c>
      <c r="I18" s="452">
        <v>0</v>
      </c>
      <c r="J18" s="452">
        <v>0.74099999999999999</v>
      </c>
      <c r="K18" s="452">
        <v>1163.19</v>
      </c>
      <c r="L18" s="452">
        <v>12.228</v>
      </c>
      <c r="M18" s="452">
        <v>0</v>
      </c>
      <c r="N18" s="452">
        <v>1673.2239999999999</v>
      </c>
      <c r="O18" s="452">
        <v>1232.51</v>
      </c>
    </row>
    <row r="19" spans="2:15" ht="18" customHeight="1">
      <c r="B19" s="1443" t="s">
        <v>894</v>
      </c>
      <c r="C19" s="1443" t="s">
        <v>0</v>
      </c>
      <c r="D19" s="1443" t="s">
        <v>0</v>
      </c>
      <c r="E19" s="453" t="s">
        <v>0</v>
      </c>
      <c r="F19" s="453" t="s">
        <v>0</v>
      </c>
      <c r="G19" s="453" t="s">
        <v>0</v>
      </c>
      <c r="H19" s="453" t="s">
        <v>0</v>
      </c>
      <c r="I19" s="453" t="s">
        <v>0</v>
      </c>
      <c r="J19" s="453" t="s">
        <v>0</v>
      </c>
      <c r="K19" s="453" t="s">
        <v>0</v>
      </c>
      <c r="L19" s="453" t="s">
        <v>0</v>
      </c>
      <c r="M19" s="454" t="s">
        <v>0</v>
      </c>
      <c r="N19" s="454" t="s">
        <v>0</v>
      </c>
      <c r="O19" s="454" t="s">
        <v>0</v>
      </c>
    </row>
    <row r="20" spans="2:15" ht="12.75" customHeight="1"/>
    <row r="21" spans="2:15" ht="18" customHeight="1"/>
    <row r="22" spans="2:15" ht="18" customHeight="1"/>
    <row r="23" spans="2:15" ht="26.25" customHeight="1"/>
    <row r="24" spans="2:15" ht="12" customHeight="1"/>
    <row r="25" spans="2:15" ht="24" customHeight="1"/>
    <row r="26" spans="2:15" ht="24" customHeight="1"/>
    <row r="27" spans="2:15" ht="25.5" customHeight="1"/>
    <row r="28" spans="2:15" ht="25.5" customHeight="1"/>
    <row r="29" spans="2:15" ht="25.5" customHeight="1"/>
    <row r="30" spans="2:15" ht="25.5" customHeight="1"/>
    <row r="31" spans="2:15" ht="25.5" customHeight="1"/>
    <row r="32" spans="2:15" ht="25.5" customHeight="1"/>
    <row r="33" ht="25.5" customHeight="1"/>
    <row r="34" ht="25.5" customHeight="1"/>
    <row r="35" ht="25.5" customHeight="1"/>
    <row r="36" ht="25.5" customHeight="1"/>
    <row r="37" ht="25.5" customHeight="1"/>
    <row r="38" ht="25.5" customHeight="1"/>
    <row r="39" ht="18" customHeight="1"/>
    <row r="40" ht="12.75" customHeight="1"/>
    <row r="41" ht="18" customHeight="1"/>
    <row r="42" ht="18" customHeight="1"/>
    <row r="43" ht="26.25" customHeight="1"/>
    <row r="44" ht="12" customHeight="1"/>
    <row r="45" ht="24" customHeight="1"/>
    <row r="46" ht="24"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18" customHeight="1"/>
  </sheetData>
  <mergeCells count="7">
    <mergeCell ref="B19:D19"/>
    <mergeCell ref="B1:O1"/>
    <mergeCell ref="B3:O3"/>
    <mergeCell ref="B5:B6"/>
    <mergeCell ref="C5:M5"/>
    <mergeCell ref="N5:N6"/>
    <mergeCell ref="O5:O6"/>
  </mergeCell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dimension ref="B1:M54"/>
  <sheetViews>
    <sheetView showGridLines="0" showRowColHeaders="0" topLeftCell="A2" zoomScaleNormal="100" workbookViewId="0"/>
  </sheetViews>
  <sheetFormatPr baseColWidth="10" defaultColWidth="9.109375" defaultRowHeight="13.2"/>
  <cols>
    <col min="2" max="2" width="37" customWidth="1"/>
    <col min="3" max="3" width="10.109375"/>
    <col min="4" max="4" width="11.6640625" customWidth="1"/>
    <col min="5" max="5" width="10.109375"/>
    <col min="6" max="6" width="11.33203125"/>
    <col min="7" max="7" width="10.109375"/>
    <col min="8" max="8" width="11.88671875"/>
    <col min="9" max="11" width="10.109375"/>
    <col min="12" max="12" width="15.44140625"/>
    <col min="13" max="13" width="10.109375"/>
  </cols>
  <sheetData>
    <row r="1" spans="2:13" ht="12.75" hidden="1" customHeight="1">
      <c r="B1" s="1346" t="s">
        <v>895</v>
      </c>
      <c r="C1" s="1346" t="s">
        <v>0</v>
      </c>
      <c r="D1" s="1346" t="s">
        <v>0</v>
      </c>
      <c r="E1" s="1346" t="s">
        <v>0</v>
      </c>
      <c r="F1" s="1346" t="s">
        <v>0</v>
      </c>
      <c r="G1" s="1346" t="s">
        <v>0</v>
      </c>
      <c r="H1" s="1346" t="s">
        <v>0</v>
      </c>
      <c r="I1" s="1346" t="s">
        <v>0</v>
      </c>
      <c r="J1" s="1346" t="s">
        <v>0</v>
      </c>
      <c r="K1" s="1346" t="s">
        <v>0</v>
      </c>
      <c r="L1" s="1346" t="s">
        <v>0</v>
      </c>
      <c r="M1" s="1346" t="s">
        <v>0</v>
      </c>
    </row>
    <row r="2" spans="2:13" ht="12.75" customHeight="1">
      <c r="B2" s="52"/>
      <c r="C2" s="52"/>
      <c r="D2" s="52"/>
      <c r="E2" s="52"/>
      <c r="F2" s="52"/>
      <c r="G2" s="52"/>
      <c r="H2" s="52"/>
      <c r="I2" s="52"/>
      <c r="J2" s="52"/>
      <c r="K2" s="52"/>
      <c r="L2" s="52"/>
      <c r="M2" s="52"/>
    </row>
    <row r="3" spans="2:13" ht="15" customHeight="1" thickBot="1">
      <c r="B3" s="1310" t="s">
        <v>1969</v>
      </c>
      <c r="C3" s="1310" t="s">
        <v>0</v>
      </c>
      <c r="D3" s="1310" t="s">
        <v>0</v>
      </c>
      <c r="E3" s="1310" t="s">
        <v>0</v>
      </c>
      <c r="F3" s="1310" t="s">
        <v>0</v>
      </c>
      <c r="G3" s="1310" t="s">
        <v>0</v>
      </c>
      <c r="H3" s="53"/>
      <c r="I3" s="53"/>
      <c r="J3" s="53"/>
      <c r="K3" s="53"/>
      <c r="L3" s="53"/>
      <c r="M3" s="53"/>
    </row>
    <row r="4" spans="2:13" ht="12" customHeight="1">
      <c r="B4" s="1445" t="s">
        <v>896</v>
      </c>
      <c r="C4" s="1445" t="s">
        <v>0</v>
      </c>
      <c r="D4" s="1445" t="s">
        <v>0</v>
      </c>
      <c r="E4" s="1445" t="s">
        <v>0</v>
      </c>
      <c r="F4" s="1445" t="s">
        <v>0</v>
      </c>
      <c r="G4" s="238"/>
      <c r="H4" s="238"/>
      <c r="I4" s="238"/>
      <c r="J4" s="238"/>
      <c r="K4" s="238"/>
      <c r="L4" s="238"/>
      <c r="M4" s="238"/>
    </row>
    <row r="5" spans="2:13" ht="12.75" customHeight="1">
      <c r="B5" s="54"/>
      <c r="C5" s="54"/>
      <c r="D5" s="54"/>
      <c r="E5" s="54"/>
      <c r="F5" s="54"/>
      <c r="G5" s="54"/>
      <c r="H5" s="54"/>
      <c r="I5" s="54"/>
      <c r="J5" s="54"/>
      <c r="K5" s="54"/>
      <c r="L5" s="54"/>
      <c r="M5" s="54"/>
    </row>
    <row r="6" spans="2:13" ht="30.75" customHeight="1">
      <c r="B6" s="455"/>
      <c r="C6" s="55" t="s">
        <v>897</v>
      </c>
      <c r="D6" s="55" t="s">
        <v>898</v>
      </c>
      <c r="E6" s="55" t="s">
        <v>899</v>
      </c>
      <c r="F6" s="55" t="s">
        <v>900</v>
      </c>
      <c r="G6" s="55" t="s">
        <v>901</v>
      </c>
      <c r="H6" s="55" t="s">
        <v>902</v>
      </c>
      <c r="I6" s="55" t="s">
        <v>903</v>
      </c>
      <c r="J6" s="55" t="s">
        <v>904</v>
      </c>
      <c r="K6" s="55" t="s">
        <v>905</v>
      </c>
      <c r="L6" s="55" t="s">
        <v>906</v>
      </c>
      <c r="M6" s="55" t="s">
        <v>907</v>
      </c>
    </row>
    <row r="7" spans="2:13" ht="25.5" customHeight="1">
      <c r="B7" s="355" t="s">
        <v>908</v>
      </c>
      <c r="C7" s="456">
        <v>1.78E-2</v>
      </c>
      <c r="D7" s="457">
        <v>712.98299999999995</v>
      </c>
      <c r="E7" s="457">
        <v>712.98299999999995</v>
      </c>
      <c r="F7" s="457">
        <v>1.7910000000000013</v>
      </c>
      <c r="G7" s="456">
        <v>0.34379999999999999</v>
      </c>
      <c r="H7" s="457">
        <v>2.9734577614997075</v>
      </c>
      <c r="I7" s="457">
        <v>408.77600000000001</v>
      </c>
      <c r="J7" s="456">
        <v>0.57330000000000003</v>
      </c>
      <c r="K7" s="457">
        <v>3.581</v>
      </c>
      <c r="L7" s="457">
        <v>-0.29199999999999998</v>
      </c>
      <c r="M7" s="457">
        <v>32.701999999999998</v>
      </c>
    </row>
    <row r="8" spans="2:13" ht="25.5" customHeight="1">
      <c r="B8" s="286" t="s">
        <v>909</v>
      </c>
      <c r="C8" s="260">
        <v>1.7000000000000001E-2</v>
      </c>
      <c r="D8" s="63">
        <v>558.96600000000001</v>
      </c>
      <c r="E8" s="63">
        <v>558.96600000000001</v>
      </c>
      <c r="F8" s="63">
        <v>0.61899999999999988</v>
      </c>
      <c r="G8" s="260">
        <v>0.34949999999999998</v>
      </c>
      <c r="H8" s="63">
        <v>3.0465441273746019</v>
      </c>
      <c r="I8" s="63">
        <v>337.375</v>
      </c>
      <c r="J8" s="260">
        <v>0.60360000000000003</v>
      </c>
      <c r="K8" s="63">
        <v>2.3740000000000001</v>
      </c>
      <c r="L8" s="63">
        <v>-2.1000000000000001E-2</v>
      </c>
      <c r="M8" s="63">
        <v>26.99</v>
      </c>
    </row>
    <row r="9" spans="2:13" ht="25.5" customHeight="1">
      <c r="B9" s="280" t="s">
        <v>910</v>
      </c>
      <c r="C9" s="258">
        <v>2.0299999999999999E-2</v>
      </c>
      <c r="D9" s="60">
        <v>154.017</v>
      </c>
      <c r="E9" s="60">
        <v>154.017</v>
      </c>
      <c r="F9" s="60">
        <v>1.1720000000000013</v>
      </c>
      <c r="G9" s="258">
        <v>0.32340000000000002</v>
      </c>
      <c r="H9" s="60">
        <v>2.7082092933916835</v>
      </c>
      <c r="I9" s="60">
        <v>71.400999999999996</v>
      </c>
      <c r="J9" s="258">
        <v>0.46360000000000001</v>
      </c>
      <c r="K9" s="60">
        <v>1.206</v>
      </c>
      <c r="L9" s="60">
        <v>-0.27100000000000002</v>
      </c>
      <c r="M9" s="60">
        <v>5.7119999999999997</v>
      </c>
    </row>
    <row r="10" spans="2:13" ht="25.5" customHeight="1">
      <c r="B10" s="353" t="s">
        <v>911</v>
      </c>
      <c r="C10" s="458">
        <v>2.64E-2</v>
      </c>
      <c r="D10" s="459">
        <v>35.637999999999998</v>
      </c>
      <c r="E10" s="459">
        <v>35.637999999999998</v>
      </c>
      <c r="F10" s="459">
        <v>1.8220000000000007</v>
      </c>
      <c r="G10" s="458">
        <v>0.48980000000000001</v>
      </c>
      <c r="H10" s="459">
        <v>1.9784275357577334</v>
      </c>
      <c r="I10" s="459">
        <v>10.26</v>
      </c>
      <c r="J10" s="458">
        <v>0.28789999999999999</v>
      </c>
      <c r="K10" s="459">
        <v>0.43099999999999999</v>
      </c>
      <c r="L10" s="459">
        <v>-0.11600000000000001</v>
      </c>
      <c r="M10" s="459">
        <v>0.82099999999999995</v>
      </c>
    </row>
    <row r="11" spans="2:13" ht="25.5" customHeight="1">
      <c r="B11" s="280" t="s">
        <v>912</v>
      </c>
      <c r="C11" s="258">
        <v>0</v>
      </c>
      <c r="D11" s="60">
        <v>0</v>
      </c>
      <c r="E11" s="60">
        <v>0</v>
      </c>
      <c r="F11" s="60">
        <v>0</v>
      </c>
      <c r="G11" s="258">
        <v>0</v>
      </c>
      <c r="H11" s="60">
        <v>0</v>
      </c>
      <c r="I11" s="60">
        <v>0</v>
      </c>
      <c r="J11" s="258">
        <v>0</v>
      </c>
      <c r="K11" s="60">
        <v>0</v>
      </c>
      <c r="L11" s="60">
        <v>0</v>
      </c>
      <c r="M11" s="60">
        <v>0</v>
      </c>
    </row>
    <row r="12" spans="2:13" ht="25.5" customHeight="1">
      <c r="B12" s="286" t="s">
        <v>913</v>
      </c>
      <c r="C12" s="260">
        <v>0</v>
      </c>
      <c r="D12" s="63">
        <v>0</v>
      </c>
      <c r="E12" s="63">
        <v>0</v>
      </c>
      <c r="F12" s="63">
        <v>0</v>
      </c>
      <c r="G12" s="260">
        <v>0</v>
      </c>
      <c r="H12" s="63">
        <v>0</v>
      </c>
      <c r="I12" s="63">
        <v>0</v>
      </c>
      <c r="J12" s="260">
        <v>0</v>
      </c>
      <c r="K12" s="63">
        <v>0</v>
      </c>
      <c r="L12" s="63">
        <v>0</v>
      </c>
      <c r="M12" s="63">
        <v>0</v>
      </c>
    </row>
    <row r="13" spans="2:13" ht="25.5" customHeight="1">
      <c r="B13" s="280" t="s">
        <v>914</v>
      </c>
      <c r="C13" s="258">
        <v>0</v>
      </c>
      <c r="D13" s="60">
        <v>0</v>
      </c>
      <c r="E13" s="60">
        <v>0</v>
      </c>
      <c r="F13" s="60">
        <v>0</v>
      </c>
      <c r="G13" s="258">
        <v>0</v>
      </c>
      <c r="H13" s="60">
        <v>0</v>
      </c>
      <c r="I13" s="60">
        <v>0</v>
      </c>
      <c r="J13" s="258">
        <v>0</v>
      </c>
      <c r="K13" s="60">
        <v>0</v>
      </c>
      <c r="L13" s="60">
        <v>0</v>
      </c>
      <c r="M13" s="60">
        <v>0</v>
      </c>
    </row>
    <row r="14" spans="2:13" ht="25.5" customHeight="1">
      <c r="B14" s="286" t="s">
        <v>915</v>
      </c>
      <c r="C14" s="260">
        <v>2.6700000000000002E-2</v>
      </c>
      <c r="D14" s="63">
        <v>35.136000000000003</v>
      </c>
      <c r="E14" s="63">
        <v>35.136000000000003</v>
      </c>
      <c r="F14" s="63">
        <v>1.8130000000000008</v>
      </c>
      <c r="G14" s="260">
        <v>0.4859</v>
      </c>
      <c r="H14" s="63">
        <v>1.9372573630517009</v>
      </c>
      <c r="I14" s="63">
        <v>9.9939999999999998</v>
      </c>
      <c r="J14" s="260">
        <v>0.28449999999999998</v>
      </c>
      <c r="K14" s="63">
        <v>0.43</v>
      </c>
      <c r="L14" s="63">
        <v>-0.11600000000000001</v>
      </c>
      <c r="M14" s="63">
        <v>0.8</v>
      </c>
    </row>
    <row r="15" spans="2:13" ht="25.5" customHeight="1">
      <c r="B15" s="280" t="s">
        <v>916</v>
      </c>
      <c r="C15" s="258">
        <v>4.3E-3</v>
      </c>
      <c r="D15" s="60">
        <v>0.502</v>
      </c>
      <c r="E15" s="60">
        <v>0.502</v>
      </c>
      <c r="F15" s="60">
        <v>8.9999999999999993E-3</v>
      </c>
      <c r="G15" s="258">
        <v>0.76559999999999995</v>
      </c>
      <c r="H15" s="60">
        <v>4.8610792654947259</v>
      </c>
      <c r="I15" s="60">
        <v>0.26600000000000001</v>
      </c>
      <c r="J15" s="258">
        <v>0.52949999999999997</v>
      </c>
      <c r="K15" s="60">
        <v>2E-3</v>
      </c>
      <c r="L15" s="60">
        <v>0</v>
      </c>
      <c r="M15" s="60">
        <v>2.1000000000000001E-2</v>
      </c>
    </row>
    <row r="16" spans="2:13" ht="25.5" customHeight="1">
      <c r="B16" s="460" t="s">
        <v>917</v>
      </c>
      <c r="C16" s="461">
        <v>1.8200000000000001E-2</v>
      </c>
      <c r="D16" s="462">
        <v>748.62099999999998</v>
      </c>
      <c r="E16" s="462">
        <v>748.62099999999998</v>
      </c>
      <c r="F16" s="462">
        <v>3.6130000000000022</v>
      </c>
      <c r="G16" s="461">
        <v>0.3508</v>
      </c>
      <c r="H16" s="462">
        <v>2.9260899267177019</v>
      </c>
      <c r="I16" s="462">
        <v>419.036</v>
      </c>
      <c r="J16" s="461">
        <v>0.55969999999999998</v>
      </c>
      <c r="K16" s="462">
        <v>4.0119999999999996</v>
      </c>
      <c r="L16" s="462">
        <v>-0.40899999999999997</v>
      </c>
      <c r="M16" s="462">
        <v>33.523000000000003</v>
      </c>
    </row>
    <row r="17" spans="2:13" ht="24.75" customHeight="1">
      <c r="B17" s="1446" t="s">
        <v>918</v>
      </c>
      <c r="C17" s="1446" t="s">
        <v>0</v>
      </c>
      <c r="D17" s="1446" t="s">
        <v>0</v>
      </c>
      <c r="E17" s="1446" t="s">
        <v>0</v>
      </c>
      <c r="F17" s="1446" t="s">
        <v>0</v>
      </c>
      <c r="G17" s="1446" t="s">
        <v>0</v>
      </c>
      <c r="H17" s="1446" t="s">
        <v>0</v>
      </c>
      <c r="I17" s="1446" t="s">
        <v>0</v>
      </c>
      <c r="J17" s="1446" t="s">
        <v>0</v>
      </c>
      <c r="K17" s="1446" t="s">
        <v>0</v>
      </c>
      <c r="L17" s="1446" t="s">
        <v>0</v>
      </c>
      <c r="M17" s="1446" t="s">
        <v>0</v>
      </c>
    </row>
    <row r="18" spans="2:13" ht="14.25" customHeight="1"/>
    <row r="19" spans="2:13" ht="12.75" customHeight="1"/>
    <row r="20" spans="2:13" ht="12.75" customHeight="1"/>
    <row r="21" spans="2:13" ht="15" customHeight="1"/>
    <row r="22" spans="2:13" ht="12" customHeight="1"/>
    <row r="23" spans="2:13" ht="12.75" customHeight="1"/>
    <row r="24" spans="2:13" ht="37.5" customHeight="1"/>
    <row r="25" spans="2:13" ht="25.5" customHeight="1"/>
    <row r="26" spans="2:13" ht="25.5" customHeight="1"/>
    <row r="27" spans="2:13" ht="25.5" customHeight="1"/>
    <row r="28" spans="2:13" ht="25.5" customHeight="1"/>
    <row r="29" spans="2:13" ht="25.5" customHeight="1"/>
    <row r="30" spans="2:13" ht="25.5" customHeight="1"/>
    <row r="31" spans="2:13" ht="25.5" customHeight="1"/>
    <row r="32" spans="2:13" ht="25.5" customHeight="1"/>
    <row r="33" ht="25.5" customHeight="1"/>
    <row r="34" ht="25.5" customHeight="1"/>
    <row r="35" ht="24.75" customHeight="1"/>
    <row r="36" ht="12.75" customHeight="1"/>
    <row r="37" ht="12.75" customHeight="1"/>
    <row r="38" ht="12.75" customHeight="1"/>
    <row r="39" ht="15" customHeight="1"/>
    <row r="40" ht="12" customHeight="1"/>
    <row r="41" ht="12.75" customHeight="1"/>
    <row r="42" ht="30.7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4.75" customHeight="1"/>
    <row r="54" ht="12.75" customHeight="1"/>
  </sheetData>
  <mergeCells count="4">
    <mergeCell ref="B1:M1"/>
    <mergeCell ref="B3:G3"/>
    <mergeCell ref="B4:F4"/>
    <mergeCell ref="B17:M17"/>
  </mergeCells>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dimension ref="B2:M16"/>
  <sheetViews>
    <sheetView showGridLines="0" showRowColHeaders="0" workbookViewId="0"/>
  </sheetViews>
  <sheetFormatPr baseColWidth="10" defaultColWidth="8.88671875" defaultRowHeight="16.8"/>
  <cols>
    <col min="1" max="1" width="8.88671875" style="1057"/>
    <col min="2" max="2" width="36" style="1057" customWidth="1"/>
    <col min="3" max="13" width="10.88671875" style="1057" customWidth="1"/>
    <col min="14" max="16384" width="8.88671875" style="1057"/>
  </cols>
  <sheetData>
    <row r="2" spans="2:13" ht="19.8" thickBot="1">
      <c r="B2" s="1081" t="s">
        <v>2007</v>
      </c>
      <c r="C2" s="1081"/>
      <c r="D2" s="1081"/>
      <c r="E2" s="1081"/>
      <c r="F2" s="1081"/>
      <c r="G2" s="1081"/>
      <c r="H2" s="1081"/>
      <c r="I2" s="1081"/>
      <c r="J2" s="1081"/>
      <c r="K2" s="1081"/>
      <c r="L2" s="1081"/>
      <c r="M2" s="1081"/>
    </row>
    <row r="3" spans="2:13" ht="12.75" customHeight="1">
      <c r="B3" s="1354" t="s">
        <v>1520</v>
      </c>
      <c r="C3" s="1354"/>
      <c r="D3" s="851"/>
      <c r="E3" s="851"/>
      <c r="F3" s="851"/>
      <c r="G3" s="1066"/>
      <c r="H3" s="1354"/>
      <c r="I3" s="1354"/>
      <c r="J3" s="851"/>
      <c r="K3" s="851"/>
      <c r="L3" s="851"/>
      <c r="M3" s="1066">
        <v>2019</v>
      </c>
    </row>
    <row r="4" spans="2:13" s="1067" customFormat="1" ht="36" customHeight="1">
      <c r="B4" s="1068"/>
      <c r="C4" s="1078" t="s">
        <v>897</v>
      </c>
      <c r="D4" s="1079" t="s">
        <v>1995</v>
      </c>
      <c r="E4" s="1078" t="s">
        <v>584</v>
      </c>
      <c r="F4" s="1079" t="s">
        <v>2006</v>
      </c>
      <c r="G4" s="1078" t="s">
        <v>901</v>
      </c>
      <c r="H4" s="1078" t="s">
        <v>902</v>
      </c>
      <c r="I4" s="1078" t="s">
        <v>515</v>
      </c>
      <c r="J4" s="1078" t="s">
        <v>928</v>
      </c>
      <c r="K4" s="1078" t="s">
        <v>590</v>
      </c>
      <c r="L4" s="1080" t="s">
        <v>591</v>
      </c>
      <c r="M4" s="1078" t="s">
        <v>1706</v>
      </c>
    </row>
    <row r="5" spans="2:13" ht="25.5" customHeight="1">
      <c r="B5" s="1069" t="s">
        <v>1651</v>
      </c>
      <c r="C5" s="1070">
        <v>1.95E-2</v>
      </c>
      <c r="D5" s="368">
        <v>535.98</v>
      </c>
      <c r="E5" s="368">
        <v>535.98</v>
      </c>
      <c r="F5" s="368">
        <v>1.5739999999999994</v>
      </c>
      <c r="G5" s="1070">
        <v>0.34260000000000002</v>
      </c>
      <c r="H5" s="368">
        <v>3.5831078776766065</v>
      </c>
      <c r="I5" s="368">
        <v>316.82499999999999</v>
      </c>
      <c r="J5" s="1070">
        <v>0.59109999999999996</v>
      </c>
      <c r="K5" s="368">
        <v>2.4769999999999999</v>
      </c>
      <c r="L5" s="368">
        <v>-3.3000000000000002E-2</v>
      </c>
      <c r="M5" s="368">
        <v>25.346</v>
      </c>
    </row>
    <row r="6" spans="2:13" ht="25.5" customHeight="1">
      <c r="B6" s="906" t="s">
        <v>1610</v>
      </c>
      <c r="C6" s="774">
        <v>1.8100000000000002E-2</v>
      </c>
      <c r="D6" s="369">
        <v>460.09899999999999</v>
      </c>
      <c r="E6" s="369">
        <v>460.09899999999999</v>
      </c>
      <c r="F6" s="369">
        <v>0.61799999999999955</v>
      </c>
      <c r="G6" s="774">
        <v>0.34720000000000001</v>
      </c>
      <c r="H6" s="369">
        <v>3.4832168174601468</v>
      </c>
      <c r="I6" s="369">
        <v>268.346</v>
      </c>
      <c r="J6" s="774">
        <v>0.58320000000000005</v>
      </c>
      <c r="K6" s="369">
        <v>1.661</v>
      </c>
      <c r="L6" s="369">
        <v>-8.0000000000000002E-3</v>
      </c>
      <c r="M6" s="369">
        <v>21.468</v>
      </c>
    </row>
    <row r="7" spans="2:13" ht="25.5" customHeight="1">
      <c r="B7" s="905" t="s">
        <v>1622</v>
      </c>
      <c r="C7" s="773">
        <v>2.81E-2</v>
      </c>
      <c r="D7" s="370">
        <v>75.881</v>
      </c>
      <c r="E7" s="370">
        <v>75.881</v>
      </c>
      <c r="F7" s="370">
        <v>0.95599999999999974</v>
      </c>
      <c r="G7" s="773">
        <v>0.31469999999999998</v>
      </c>
      <c r="H7" s="370">
        <v>4.1887908493282655</v>
      </c>
      <c r="I7" s="370">
        <v>48.478999999999999</v>
      </c>
      <c r="J7" s="773">
        <v>0.63890000000000002</v>
      </c>
      <c r="K7" s="370">
        <v>0.81599999999999995</v>
      </c>
      <c r="L7" s="370">
        <v>-2.5000000000000001E-2</v>
      </c>
      <c r="M7" s="370">
        <v>3.8780000000000001</v>
      </c>
    </row>
    <row r="8" spans="2:13" ht="25.5" customHeight="1">
      <c r="B8" s="589" t="s">
        <v>1714</v>
      </c>
      <c r="C8" s="1071">
        <v>3.9699999999999999E-2</v>
      </c>
      <c r="D8" s="1072">
        <v>20.765000000000001</v>
      </c>
      <c r="E8" s="1072">
        <v>20.765000000000001</v>
      </c>
      <c r="F8" s="1072">
        <v>2.0020000000000002</v>
      </c>
      <c r="G8" s="1071">
        <v>0.48070000000000002</v>
      </c>
      <c r="H8" s="1072">
        <v>2.6943112847351807</v>
      </c>
      <c r="I8" s="1072">
        <v>6.8140000000000001</v>
      </c>
      <c r="J8" s="1071">
        <v>0.32819999999999999</v>
      </c>
      <c r="K8" s="1072">
        <v>0.378</v>
      </c>
      <c r="L8" s="1072">
        <v>-5.5E-2</v>
      </c>
      <c r="M8" s="1072">
        <v>0.54500000000000004</v>
      </c>
    </row>
    <row r="9" spans="2:13" ht="25.5" customHeight="1">
      <c r="B9" s="905" t="s">
        <v>1621</v>
      </c>
      <c r="C9" s="773">
        <v>0</v>
      </c>
      <c r="D9" s="370">
        <v>0</v>
      </c>
      <c r="E9" s="370">
        <v>0</v>
      </c>
      <c r="F9" s="370">
        <v>0</v>
      </c>
      <c r="G9" s="773">
        <v>0</v>
      </c>
      <c r="H9" s="370">
        <v>0</v>
      </c>
      <c r="I9" s="370">
        <v>0</v>
      </c>
      <c r="J9" s="773">
        <v>0</v>
      </c>
      <c r="K9" s="370">
        <v>0</v>
      </c>
      <c r="L9" s="370">
        <v>0</v>
      </c>
      <c r="M9" s="370">
        <v>0</v>
      </c>
    </row>
    <row r="10" spans="2:13" ht="25.5" customHeight="1">
      <c r="B10" s="906" t="s">
        <v>1762</v>
      </c>
      <c r="C10" s="774">
        <v>0</v>
      </c>
      <c r="D10" s="369">
        <v>0</v>
      </c>
      <c r="E10" s="369">
        <v>0</v>
      </c>
      <c r="F10" s="369">
        <v>0</v>
      </c>
      <c r="G10" s="774">
        <v>0</v>
      </c>
      <c r="H10" s="369">
        <v>0</v>
      </c>
      <c r="I10" s="369">
        <v>0</v>
      </c>
      <c r="J10" s="774">
        <v>0</v>
      </c>
      <c r="K10" s="369">
        <v>0</v>
      </c>
      <c r="L10" s="369">
        <v>0</v>
      </c>
      <c r="M10" s="369">
        <v>0</v>
      </c>
    </row>
    <row r="11" spans="2:13" ht="25.5" customHeight="1">
      <c r="B11" s="905" t="s">
        <v>1619</v>
      </c>
      <c r="C11" s="773">
        <v>0</v>
      </c>
      <c r="D11" s="370">
        <v>0</v>
      </c>
      <c r="E11" s="370">
        <v>0</v>
      </c>
      <c r="F11" s="370">
        <v>0</v>
      </c>
      <c r="G11" s="773">
        <v>0</v>
      </c>
      <c r="H11" s="370">
        <v>0</v>
      </c>
      <c r="I11" s="370">
        <v>0</v>
      </c>
      <c r="J11" s="773">
        <v>0</v>
      </c>
      <c r="K11" s="370">
        <v>0</v>
      </c>
      <c r="L11" s="370">
        <v>0</v>
      </c>
      <c r="M11" s="370">
        <v>0</v>
      </c>
    </row>
    <row r="12" spans="2:13" ht="25.5" customHeight="1">
      <c r="B12" s="906" t="s">
        <v>1618</v>
      </c>
      <c r="C12" s="774">
        <v>4.0599999999999997E-2</v>
      </c>
      <c r="D12" s="369">
        <v>20.298999999999999</v>
      </c>
      <c r="E12" s="369">
        <v>20.298999999999999</v>
      </c>
      <c r="F12" s="369">
        <v>1.9910000000000001</v>
      </c>
      <c r="G12" s="774">
        <v>0.47439999999999999</v>
      </c>
      <c r="H12" s="369">
        <v>2.6490844756193099</v>
      </c>
      <c r="I12" s="369">
        <v>6.7329999999999997</v>
      </c>
      <c r="J12" s="774">
        <v>0.33169999999999999</v>
      </c>
      <c r="K12" s="369">
        <v>0.378</v>
      </c>
      <c r="L12" s="369">
        <v>-5.5E-2</v>
      </c>
      <c r="M12" s="369">
        <v>0.53900000000000003</v>
      </c>
    </row>
    <row r="13" spans="2:13" ht="25.5" customHeight="1">
      <c r="B13" s="905" t="s">
        <v>1713</v>
      </c>
      <c r="C13" s="773">
        <v>8.0000000000000004E-4</v>
      </c>
      <c r="D13" s="370">
        <v>0.46600000000000003</v>
      </c>
      <c r="E13" s="370">
        <v>0.46600000000000003</v>
      </c>
      <c r="F13" s="370">
        <v>1.0999999999999999E-2</v>
      </c>
      <c r="G13" s="773">
        <v>0.75649999999999995</v>
      </c>
      <c r="H13" s="370">
        <v>4.6637206425396185</v>
      </c>
      <c r="I13" s="370">
        <v>8.1000000000000003E-2</v>
      </c>
      <c r="J13" s="773">
        <v>0.17430000000000001</v>
      </c>
      <c r="K13" s="370">
        <v>0</v>
      </c>
      <c r="L13" s="370">
        <v>0</v>
      </c>
      <c r="M13" s="370">
        <v>6.0000000000000001E-3</v>
      </c>
    </row>
    <row r="14" spans="2:13" ht="25.5" customHeight="1" thickBot="1">
      <c r="B14" s="1073" t="s">
        <v>1751</v>
      </c>
      <c r="C14" s="855">
        <v>2.0199999999999999E-2</v>
      </c>
      <c r="D14" s="824">
        <v>556.745</v>
      </c>
      <c r="E14" s="824">
        <v>556.745</v>
      </c>
      <c r="F14" s="824">
        <v>3.5759999999999996</v>
      </c>
      <c r="G14" s="855">
        <v>0.34870000000000001</v>
      </c>
      <c r="H14" s="824">
        <v>3.5499584500406098</v>
      </c>
      <c r="I14" s="824">
        <v>323.63900000000001</v>
      </c>
      <c r="J14" s="855">
        <v>0.58130000000000004</v>
      </c>
      <c r="K14" s="824">
        <v>2.8559999999999999</v>
      </c>
      <c r="L14" s="824">
        <v>-8.7999999999999995E-2</v>
      </c>
      <c r="M14" s="824">
        <v>25.890999999999998</v>
      </c>
    </row>
    <row r="15" spans="2:13" ht="11.25" customHeight="1">
      <c r="B15" s="1074" t="s">
        <v>1994</v>
      </c>
      <c r="C15" s="1075"/>
      <c r="D15" s="1075"/>
      <c r="E15" s="1075"/>
      <c r="F15" s="1076"/>
      <c r="G15" s="1076"/>
      <c r="H15" s="1076"/>
      <c r="I15" s="1076"/>
      <c r="J15" s="1076"/>
      <c r="K15" s="1076"/>
      <c r="L15" s="1064"/>
      <c r="M15" s="1064"/>
    </row>
    <row r="16" spans="2:13" ht="12" customHeight="1">
      <c r="B16" s="1447" t="s">
        <v>1993</v>
      </c>
      <c r="C16" s="1359" t="s">
        <v>0</v>
      </c>
      <c r="D16" s="1359" t="s">
        <v>0</v>
      </c>
      <c r="E16" s="1359" t="s">
        <v>0</v>
      </c>
      <c r="F16" s="1359" t="s">
        <v>0</v>
      </c>
      <c r="G16" s="1359" t="s">
        <v>0</v>
      </c>
      <c r="H16" s="1359" t="s">
        <v>0</v>
      </c>
      <c r="I16" s="1359" t="s">
        <v>0</v>
      </c>
      <c r="J16" s="1359" t="s">
        <v>0</v>
      </c>
      <c r="K16" s="1359" t="s">
        <v>0</v>
      </c>
      <c r="L16" s="1077"/>
      <c r="M16" s="1064"/>
    </row>
  </sheetData>
  <mergeCells count="3">
    <mergeCell ref="B3:C3"/>
    <mergeCell ref="H3:I3"/>
    <mergeCell ref="B16:K16"/>
  </mergeCells>
  <pageMargins left="0.7" right="0.7" top="0.75" bottom="0.75" header="0.3" footer="0.3"/>
  <pageSetup scale="62" orientation="portrait" horizontalDpi="72" verticalDpi="72"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9"/>
  <dimension ref="B1:J234"/>
  <sheetViews>
    <sheetView showGridLines="0" showRowColHeaders="0" topLeftCell="A53" zoomScaleNormal="100" workbookViewId="0">
      <selection activeCell="F52" sqref="F52"/>
    </sheetView>
  </sheetViews>
  <sheetFormatPr baseColWidth="10" defaultColWidth="9.109375" defaultRowHeight="13.2"/>
  <cols>
    <col min="2" max="3" width="11.44140625"/>
    <col min="4" max="4" width="13"/>
    <col min="5" max="7" width="11.44140625"/>
    <col min="8" max="8" width="13"/>
    <col min="9" max="10" width="11.44140625"/>
  </cols>
  <sheetData>
    <row r="1" spans="2:10" ht="15" hidden="1" customHeight="1">
      <c r="B1" s="1396" t="s">
        <v>919</v>
      </c>
      <c r="C1" s="1396" t="s">
        <v>0</v>
      </c>
      <c r="D1" s="1396" t="s">
        <v>0</v>
      </c>
      <c r="E1" s="1396" t="s">
        <v>0</v>
      </c>
      <c r="F1" s="1396" t="s">
        <v>0</v>
      </c>
      <c r="G1" s="1396" t="s">
        <v>0</v>
      </c>
      <c r="H1" s="1396" t="s">
        <v>0</v>
      </c>
      <c r="I1" s="1396" t="s">
        <v>0</v>
      </c>
      <c r="J1" s="1396" t="s">
        <v>0</v>
      </c>
    </row>
    <row r="2" spans="2:10" ht="15" customHeight="1">
      <c r="B2" s="67"/>
      <c r="C2" s="67"/>
      <c r="D2" s="67"/>
      <c r="E2" s="67"/>
      <c r="F2" s="67"/>
      <c r="G2" s="67"/>
      <c r="H2" s="67"/>
      <c r="I2" s="67"/>
      <c r="J2" s="67"/>
    </row>
    <row r="3" spans="2:10" ht="18" customHeight="1" thickBot="1">
      <c r="B3" s="1310" t="s">
        <v>1970</v>
      </c>
      <c r="C3" s="1310" t="s">
        <v>0</v>
      </c>
      <c r="D3" s="1310" t="s">
        <v>0</v>
      </c>
      <c r="E3" s="1310" t="s">
        <v>0</v>
      </c>
      <c r="F3" s="1310" t="s">
        <v>0</v>
      </c>
      <c r="G3" s="1310" t="s">
        <v>0</v>
      </c>
      <c r="H3" s="1310" t="s">
        <v>0</v>
      </c>
      <c r="I3" s="1310" t="s">
        <v>0</v>
      </c>
      <c r="J3" s="1310" t="s">
        <v>0</v>
      </c>
    </row>
    <row r="4" spans="2:10" ht="15" customHeight="1">
      <c r="B4" s="465" t="s">
        <v>920</v>
      </c>
      <c r="C4" s="238"/>
      <c r="D4" s="238"/>
      <c r="E4" s="238"/>
      <c r="F4" s="238"/>
      <c r="G4" s="238"/>
      <c r="H4" s="465"/>
      <c r="I4" s="238"/>
      <c r="J4" s="238"/>
    </row>
    <row r="5" spans="2:10" ht="15" customHeight="1">
      <c r="B5" s="67"/>
      <c r="C5" s="67"/>
      <c r="D5" s="67"/>
      <c r="E5" s="67"/>
      <c r="F5" s="67"/>
      <c r="G5" s="67"/>
      <c r="H5" s="67"/>
      <c r="I5" s="67"/>
      <c r="J5" s="67"/>
    </row>
    <row r="6" spans="2:10" ht="28.5" customHeight="1">
      <c r="B6" s="466"/>
      <c r="C6" s="467" t="s">
        <v>921</v>
      </c>
      <c r="D6" s="468" t="s">
        <v>922</v>
      </c>
      <c r="E6" s="468" t="s">
        <v>923</v>
      </c>
      <c r="F6" s="468" t="s">
        <v>924</v>
      </c>
      <c r="G6" s="468" t="s">
        <v>925</v>
      </c>
      <c r="H6" s="468" t="s">
        <v>926</v>
      </c>
      <c r="I6" s="468" t="s">
        <v>927</v>
      </c>
      <c r="J6" s="468" t="s">
        <v>928</v>
      </c>
    </row>
    <row r="7" spans="2:10" ht="15" customHeight="1">
      <c r="B7" s="469" t="s">
        <v>929</v>
      </c>
      <c r="C7" s="470"/>
      <c r="D7" s="471"/>
      <c r="E7" s="471"/>
      <c r="F7" s="471"/>
      <c r="G7" s="471"/>
      <c r="H7" s="471"/>
      <c r="I7" s="471"/>
      <c r="J7" s="471"/>
    </row>
    <row r="8" spans="2:10" ht="15" customHeight="1">
      <c r="B8" s="472"/>
      <c r="C8" s="473" t="s">
        <v>930</v>
      </c>
      <c r="D8" s="474">
        <v>131.97</v>
      </c>
      <c r="E8" s="475">
        <v>1.2999999999999999E-3</v>
      </c>
      <c r="F8" s="474">
        <v>7.0000000000000007E-2</v>
      </c>
      <c r="G8" s="475">
        <v>0.26229999999999998</v>
      </c>
      <c r="H8" s="476">
        <v>3.0990000000000002</v>
      </c>
      <c r="I8" s="474">
        <v>32.689</v>
      </c>
      <c r="J8" s="475">
        <v>0.2477</v>
      </c>
    </row>
    <row r="9" spans="2:10" ht="15" customHeight="1">
      <c r="B9" s="477"/>
      <c r="C9" s="478" t="s">
        <v>931</v>
      </c>
      <c r="D9" s="479">
        <v>99.147999999999996</v>
      </c>
      <c r="E9" s="480">
        <v>1.8E-3</v>
      </c>
      <c r="F9" s="479">
        <v>2.5999999999999999E-2</v>
      </c>
      <c r="G9" s="480">
        <v>0.44879999999999998</v>
      </c>
      <c r="H9" s="481">
        <v>3.0489999999999999</v>
      </c>
      <c r="I9" s="479">
        <v>50.679000000000002</v>
      </c>
      <c r="J9" s="480">
        <v>0.5111</v>
      </c>
    </row>
    <row r="10" spans="2:10" ht="15" customHeight="1">
      <c r="B10" s="477"/>
      <c r="C10" s="478" t="s">
        <v>932</v>
      </c>
      <c r="D10" s="479">
        <v>100.289</v>
      </c>
      <c r="E10" s="480">
        <v>2.8E-3</v>
      </c>
      <c r="F10" s="479">
        <v>0.18</v>
      </c>
      <c r="G10" s="480">
        <v>0.3528</v>
      </c>
      <c r="H10" s="481">
        <v>3.149</v>
      </c>
      <c r="I10" s="479">
        <v>50.704999999999998</v>
      </c>
      <c r="J10" s="480">
        <v>0.50560000000000005</v>
      </c>
    </row>
    <row r="11" spans="2:10" ht="15" customHeight="1">
      <c r="B11" s="477"/>
      <c r="C11" s="478" t="s">
        <v>933</v>
      </c>
      <c r="D11" s="479">
        <v>90.769000000000005</v>
      </c>
      <c r="E11" s="480">
        <v>5.8999999999999999E-3</v>
      </c>
      <c r="F11" s="479">
        <v>0.112</v>
      </c>
      <c r="G11" s="480">
        <v>0.33750000000000002</v>
      </c>
      <c r="H11" s="481">
        <v>3.246</v>
      </c>
      <c r="I11" s="479">
        <v>58.59</v>
      </c>
      <c r="J11" s="480">
        <v>0.64549999999999996</v>
      </c>
    </row>
    <row r="12" spans="2:10" ht="15" customHeight="1">
      <c r="B12" s="477"/>
      <c r="C12" s="478" t="s">
        <v>934</v>
      </c>
      <c r="D12" s="479">
        <v>102.736</v>
      </c>
      <c r="E12" s="480">
        <v>1.6199999999999999E-2</v>
      </c>
      <c r="F12" s="479">
        <v>0.153</v>
      </c>
      <c r="G12" s="480">
        <v>0.33650000000000002</v>
      </c>
      <c r="H12" s="481">
        <v>2.8260000000000001</v>
      </c>
      <c r="I12" s="479">
        <v>89.968999999999994</v>
      </c>
      <c r="J12" s="480">
        <v>0.87570000000000003</v>
      </c>
    </row>
    <row r="13" spans="2:10" ht="15" customHeight="1">
      <c r="B13" s="477"/>
      <c r="C13" s="478" t="s">
        <v>935</v>
      </c>
      <c r="D13" s="479">
        <v>28.091999999999999</v>
      </c>
      <c r="E13" s="480">
        <v>5.8000000000000003E-2</v>
      </c>
      <c r="F13" s="479">
        <v>5.6000000000000001E-2</v>
      </c>
      <c r="G13" s="480">
        <v>0.52329999999999999</v>
      </c>
      <c r="H13" s="481">
        <v>2.6339999999999999</v>
      </c>
      <c r="I13" s="479">
        <v>52.006999999999998</v>
      </c>
      <c r="J13" s="480">
        <v>1.8512999999999999</v>
      </c>
    </row>
    <row r="14" spans="2:10" ht="15" customHeight="1">
      <c r="B14" s="477"/>
      <c r="C14" s="478" t="s">
        <v>936</v>
      </c>
      <c r="D14" s="479">
        <v>1.093</v>
      </c>
      <c r="E14" s="480">
        <v>0.1867</v>
      </c>
      <c r="F14" s="479">
        <v>0.01</v>
      </c>
      <c r="G14" s="480">
        <v>0.37169999999999997</v>
      </c>
      <c r="H14" s="481">
        <v>3.919</v>
      </c>
      <c r="I14" s="479">
        <v>2.121</v>
      </c>
      <c r="J14" s="480">
        <v>1.9415</v>
      </c>
    </row>
    <row r="15" spans="2:10" ht="15" customHeight="1">
      <c r="B15" s="477"/>
      <c r="C15" s="478" t="s">
        <v>937</v>
      </c>
      <c r="D15" s="479">
        <v>4.87</v>
      </c>
      <c r="E15" s="480">
        <v>1</v>
      </c>
      <c r="F15" s="479">
        <v>1.2E-2</v>
      </c>
      <c r="G15" s="480">
        <v>0.1095</v>
      </c>
      <c r="H15" s="481">
        <v>2.5840000000000001</v>
      </c>
      <c r="I15" s="479">
        <v>0.61499999999999999</v>
      </c>
      <c r="J15" s="480">
        <v>0.12640000000000001</v>
      </c>
    </row>
    <row r="16" spans="2:10" ht="15" customHeight="1">
      <c r="B16" s="466"/>
      <c r="C16" s="482" t="s">
        <v>938</v>
      </c>
      <c r="D16" s="483">
        <v>558.96600000000001</v>
      </c>
      <c r="E16" s="484">
        <v>1.7000000000000001E-2</v>
      </c>
      <c r="F16" s="483">
        <v>0.61899999999999999</v>
      </c>
      <c r="G16" s="484">
        <v>0.34949999999999998</v>
      </c>
      <c r="H16" s="485">
        <v>3.0470000000000002</v>
      </c>
      <c r="I16" s="486">
        <v>337.375</v>
      </c>
      <c r="J16" s="484">
        <v>0.60360000000000003</v>
      </c>
    </row>
    <row r="17" spans="2:10" ht="15" customHeight="1">
      <c r="B17" s="469" t="s">
        <v>939</v>
      </c>
      <c r="C17" s="470"/>
      <c r="D17" s="471"/>
      <c r="E17" s="471"/>
      <c r="F17" s="471"/>
      <c r="G17" s="487"/>
      <c r="H17" s="471"/>
      <c r="I17" s="471"/>
      <c r="J17" s="471"/>
    </row>
    <row r="18" spans="2:10" ht="15" customHeight="1">
      <c r="B18" s="472"/>
      <c r="C18" s="473" t="s">
        <v>930</v>
      </c>
      <c r="D18" s="474">
        <v>24.917000000000002</v>
      </c>
      <c r="E18" s="475">
        <v>1.4E-3</v>
      </c>
      <c r="F18" s="474">
        <v>0.182</v>
      </c>
      <c r="G18" s="475">
        <v>0.34420000000000001</v>
      </c>
      <c r="H18" s="476">
        <v>2.4540000000000002</v>
      </c>
      <c r="I18" s="474">
        <v>5.6210000000000004</v>
      </c>
      <c r="J18" s="475">
        <v>0.22559999999999999</v>
      </c>
    </row>
    <row r="19" spans="2:10" ht="15" customHeight="1">
      <c r="B19" s="477"/>
      <c r="C19" s="478" t="s">
        <v>931</v>
      </c>
      <c r="D19" s="479">
        <v>8.6280000000000001</v>
      </c>
      <c r="E19" s="480">
        <v>1.5E-3</v>
      </c>
      <c r="F19" s="479">
        <v>5.8999999999999997E-2</v>
      </c>
      <c r="G19" s="480">
        <v>0.32600000000000001</v>
      </c>
      <c r="H19" s="481">
        <v>1.8049999999999999</v>
      </c>
      <c r="I19" s="479">
        <v>1.5820000000000001</v>
      </c>
      <c r="J19" s="480">
        <v>0.18340000000000001</v>
      </c>
    </row>
    <row r="20" spans="2:10" ht="15" customHeight="1">
      <c r="B20" s="477"/>
      <c r="C20" s="478" t="s">
        <v>932</v>
      </c>
      <c r="D20" s="479">
        <v>38.482999999999997</v>
      </c>
      <c r="E20" s="480">
        <v>2.8999999999999998E-3</v>
      </c>
      <c r="F20" s="479">
        <v>0.26500000000000001</v>
      </c>
      <c r="G20" s="480">
        <v>0.3241</v>
      </c>
      <c r="H20" s="481">
        <v>2.37</v>
      </c>
      <c r="I20" s="479">
        <v>12.837999999999999</v>
      </c>
      <c r="J20" s="480">
        <v>0.33360000000000001</v>
      </c>
    </row>
    <row r="21" spans="2:10" ht="15" customHeight="1">
      <c r="B21" s="477"/>
      <c r="C21" s="478" t="s">
        <v>933</v>
      </c>
      <c r="D21" s="479">
        <v>36.831000000000003</v>
      </c>
      <c r="E21" s="480">
        <v>6.0000000000000001E-3</v>
      </c>
      <c r="F21" s="479">
        <v>0.222</v>
      </c>
      <c r="G21" s="480">
        <v>0.3216</v>
      </c>
      <c r="H21" s="481">
        <v>2.222</v>
      </c>
      <c r="I21" s="479">
        <v>17.963000000000001</v>
      </c>
      <c r="J21" s="480">
        <v>0.48770000000000002</v>
      </c>
    </row>
    <row r="22" spans="2:10" ht="15" customHeight="1">
      <c r="B22" s="477"/>
      <c r="C22" s="478" t="s">
        <v>934</v>
      </c>
      <c r="D22" s="479">
        <v>35.396000000000001</v>
      </c>
      <c r="E22" s="480">
        <v>1.4999999999999999E-2</v>
      </c>
      <c r="F22" s="479">
        <v>0.35</v>
      </c>
      <c r="G22" s="480">
        <v>0.30280000000000001</v>
      </c>
      <c r="H22" s="481">
        <v>3.528</v>
      </c>
      <c r="I22" s="479">
        <v>23.245999999999999</v>
      </c>
      <c r="J22" s="480">
        <v>0.65669999999999995</v>
      </c>
    </row>
    <row r="23" spans="2:10" ht="15" customHeight="1">
      <c r="B23" s="477"/>
      <c r="C23" s="478" t="s">
        <v>935</v>
      </c>
      <c r="D23" s="479">
        <v>5.1289999999999996</v>
      </c>
      <c r="E23" s="480">
        <v>4.7800000000000002E-2</v>
      </c>
      <c r="F23" s="479">
        <v>5.3999999999999999E-2</v>
      </c>
      <c r="G23" s="480">
        <v>0.318</v>
      </c>
      <c r="H23" s="481">
        <v>4.4379999999999997</v>
      </c>
      <c r="I23" s="479">
        <v>4.9800000000000004</v>
      </c>
      <c r="J23" s="480">
        <v>0.97099999999999997</v>
      </c>
    </row>
    <row r="24" spans="2:10" ht="15" customHeight="1">
      <c r="B24" s="477"/>
      <c r="C24" s="478" t="s">
        <v>936</v>
      </c>
      <c r="D24" s="479">
        <v>3.2240000000000002</v>
      </c>
      <c r="E24" s="480">
        <v>0.17610000000000001</v>
      </c>
      <c r="F24" s="479">
        <v>0.02</v>
      </c>
      <c r="G24" s="480">
        <v>0.34260000000000002</v>
      </c>
      <c r="H24" s="481">
        <v>4.3369999999999997</v>
      </c>
      <c r="I24" s="479">
        <v>4.9390000000000001</v>
      </c>
      <c r="J24" s="480">
        <v>1.5319</v>
      </c>
    </row>
    <row r="25" spans="2:10" ht="15" customHeight="1">
      <c r="B25" s="477"/>
      <c r="C25" s="478" t="s">
        <v>937</v>
      </c>
      <c r="D25" s="479">
        <v>1.409</v>
      </c>
      <c r="E25" s="480">
        <v>1</v>
      </c>
      <c r="F25" s="479">
        <v>0.02</v>
      </c>
      <c r="G25" s="480">
        <v>0.46350000000000002</v>
      </c>
      <c r="H25" s="481">
        <v>4.07</v>
      </c>
      <c r="I25" s="479">
        <v>0.23100000000000001</v>
      </c>
      <c r="J25" s="480">
        <v>0.16389999999999999</v>
      </c>
    </row>
    <row r="26" spans="2:10" ht="15" customHeight="1">
      <c r="B26" s="466"/>
      <c r="C26" s="482" t="s">
        <v>938</v>
      </c>
      <c r="D26" s="483">
        <v>154.017</v>
      </c>
      <c r="E26" s="484">
        <v>2.0299999999999999E-2</v>
      </c>
      <c r="F26" s="483">
        <v>1.1719999999999999</v>
      </c>
      <c r="G26" s="484">
        <v>0.32340000000000002</v>
      </c>
      <c r="H26" s="485">
        <v>2.7080000000000002</v>
      </c>
      <c r="I26" s="483">
        <v>71.400999999999996</v>
      </c>
      <c r="J26" s="484">
        <v>0.46360000000000001</v>
      </c>
    </row>
    <row r="27" spans="2:10" ht="15" customHeight="1">
      <c r="B27" s="488" t="s">
        <v>940</v>
      </c>
      <c r="C27" s="470"/>
      <c r="D27" s="471"/>
      <c r="E27" s="471"/>
      <c r="F27" s="471"/>
      <c r="G27" s="471"/>
      <c r="H27" s="471"/>
      <c r="I27" s="471"/>
      <c r="J27" s="471"/>
    </row>
    <row r="28" spans="2:10" ht="15" customHeight="1">
      <c r="B28" s="472"/>
      <c r="C28" s="473" t="s">
        <v>930</v>
      </c>
      <c r="D28" s="474">
        <v>0</v>
      </c>
      <c r="E28" s="475">
        <v>0</v>
      </c>
      <c r="F28" s="474">
        <v>0</v>
      </c>
      <c r="G28" s="475">
        <v>0</v>
      </c>
      <c r="H28" s="476">
        <v>0</v>
      </c>
      <c r="I28" s="474">
        <v>0</v>
      </c>
      <c r="J28" s="475">
        <v>0</v>
      </c>
    </row>
    <row r="29" spans="2:10" ht="15" customHeight="1">
      <c r="B29" s="477"/>
      <c r="C29" s="478" t="s">
        <v>931</v>
      </c>
      <c r="D29" s="479">
        <v>0</v>
      </c>
      <c r="E29" s="480">
        <v>0</v>
      </c>
      <c r="F29" s="479">
        <v>0</v>
      </c>
      <c r="G29" s="480">
        <v>0</v>
      </c>
      <c r="H29" s="481">
        <v>0</v>
      </c>
      <c r="I29" s="479">
        <v>0</v>
      </c>
      <c r="J29" s="480">
        <v>0</v>
      </c>
    </row>
    <row r="30" spans="2:10" ht="15" customHeight="1">
      <c r="B30" s="477"/>
      <c r="C30" s="478" t="s">
        <v>932</v>
      </c>
      <c r="D30" s="479">
        <v>0</v>
      </c>
      <c r="E30" s="480">
        <v>0</v>
      </c>
      <c r="F30" s="479">
        <v>0</v>
      </c>
      <c r="G30" s="480">
        <v>0</v>
      </c>
      <c r="H30" s="481">
        <v>0</v>
      </c>
      <c r="I30" s="479">
        <v>0</v>
      </c>
      <c r="J30" s="480">
        <v>0</v>
      </c>
    </row>
    <row r="31" spans="2:10" ht="15" customHeight="1">
      <c r="B31" s="477"/>
      <c r="C31" s="478" t="s">
        <v>933</v>
      </c>
      <c r="D31" s="479">
        <v>0</v>
      </c>
      <c r="E31" s="480">
        <v>0</v>
      </c>
      <c r="F31" s="479">
        <v>0</v>
      </c>
      <c r="G31" s="480">
        <v>0</v>
      </c>
      <c r="H31" s="481">
        <v>0</v>
      </c>
      <c r="I31" s="479">
        <v>0</v>
      </c>
      <c r="J31" s="480">
        <v>0</v>
      </c>
    </row>
    <row r="32" spans="2:10" ht="15" customHeight="1">
      <c r="B32" s="477"/>
      <c r="C32" s="478" t="s">
        <v>934</v>
      </c>
      <c r="D32" s="479">
        <v>0</v>
      </c>
      <c r="E32" s="480">
        <v>0</v>
      </c>
      <c r="F32" s="479">
        <v>0</v>
      </c>
      <c r="G32" s="480">
        <v>0</v>
      </c>
      <c r="H32" s="481">
        <v>0</v>
      </c>
      <c r="I32" s="479">
        <v>0</v>
      </c>
      <c r="J32" s="480">
        <v>0</v>
      </c>
    </row>
    <row r="33" spans="2:10" ht="15" customHeight="1">
      <c r="B33" s="477"/>
      <c r="C33" s="478" t="s">
        <v>935</v>
      </c>
      <c r="D33" s="479">
        <v>0</v>
      </c>
      <c r="E33" s="480">
        <v>0</v>
      </c>
      <c r="F33" s="479">
        <v>0</v>
      </c>
      <c r="G33" s="480">
        <v>0</v>
      </c>
      <c r="H33" s="481">
        <v>0</v>
      </c>
      <c r="I33" s="479">
        <v>0</v>
      </c>
      <c r="J33" s="480">
        <v>0</v>
      </c>
    </row>
    <row r="34" spans="2:10" ht="15" customHeight="1">
      <c r="B34" s="477"/>
      <c r="C34" s="478" t="s">
        <v>936</v>
      </c>
      <c r="D34" s="479">
        <v>0</v>
      </c>
      <c r="E34" s="480">
        <v>0</v>
      </c>
      <c r="F34" s="479">
        <v>0</v>
      </c>
      <c r="G34" s="480">
        <v>0</v>
      </c>
      <c r="H34" s="481">
        <v>0</v>
      </c>
      <c r="I34" s="479">
        <v>0</v>
      </c>
      <c r="J34" s="480">
        <v>0</v>
      </c>
    </row>
    <row r="35" spans="2:10" ht="15" customHeight="1">
      <c r="B35" s="477"/>
      <c r="C35" s="478" t="s">
        <v>937</v>
      </c>
      <c r="D35" s="479">
        <v>0</v>
      </c>
      <c r="E35" s="480">
        <v>0</v>
      </c>
      <c r="F35" s="479">
        <v>0</v>
      </c>
      <c r="G35" s="480">
        <v>0</v>
      </c>
      <c r="H35" s="481">
        <v>0</v>
      </c>
      <c r="I35" s="479">
        <v>0</v>
      </c>
      <c r="J35" s="480">
        <v>0</v>
      </c>
    </row>
    <row r="36" spans="2:10" ht="15" customHeight="1">
      <c r="B36" s="466"/>
      <c r="C36" s="482" t="s">
        <v>938</v>
      </c>
      <c r="D36" s="483">
        <v>0</v>
      </c>
      <c r="E36" s="484">
        <v>0</v>
      </c>
      <c r="F36" s="483">
        <v>0</v>
      </c>
      <c r="G36" s="484">
        <v>0</v>
      </c>
      <c r="H36" s="485">
        <v>0</v>
      </c>
      <c r="I36" s="483">
        <v>0</v>
      </c>
      <c r="J36" s="484">
        <v>0</v>
      </c>
    </row>
    <row r="37" spans="2:10" ht="15" customHeight="1">
      <c r="B37" s="488" t="s">
        <v>941</v>
      </c>
      <c r="C37" s="470"/>
      <c r="D37" s="471"/>
      <c r="E37" s="471"/>
      <c r="F37" s="471"/>
      <c r="G37" s="471"/>
      <c r="H37" s="471"/>
      <c r="I37" s="471"/>
      <c r="J37" s="471"/>
    </row>
    <row r="38" spans="2:10" ht="15" customHeight="1">
      <c r="B38" s="472"/>
      <c r="C38" s="473" t="s">
        <v>930</v>
      </c>
      <c r="D38" s="474">
        <v>0</v>
      </c>
      <c r="E38" s="475">
        <v>0</v>
      </c>
      <c r="F38" s="474">
        <v>0</v>
      </c>
      <c r="G38" s="475">
        <v>0</v>
      </c>
      <c r="H38" s="476">
        <v>0</v>
      </c>
      <c r="I38" s="474">
        <v>0</v>
      </c>
      <c r="J38" s="475">
        <v>0</v>
      </c>
    </row>
    <row r="39" spans="2:10" ht="15" customHeight="1">
      <c r="B39" s="477"/>
      <c r="C39" s="478" t="s">
        <v>931</v>
      </c>
      <c r="D39" s="479">
        <v>0</v>
      </c>
      <c r="E39" s="480">
        <v>0</v>
      </c>
      <c r="F39" s="479">
        <v>0</v>
      </c>
      <c r="G39" s="480">
        <v>0</v>
      </c>
      <c r="H39" s="481">
        <v>0</v>
      </c>
      <c r="I39" s="479">
        <v>0</v>
      </c>
      <c r="J39" s="480">
        <v>0</v>
      </c>
    </row>
    <row r="40" spans="2:10" ht="15" customHeight="1">
      <c r="B40" s="477"/>
      <c r="C40" s="478" t="s">
        <v>932</v>
      </c>
      <c r="D40" s="479">
        <v>0</v>
      </c>
      <c r="E40" s="480">
        <v>0</v>
      </c>
      <c r="F40" s="479">
        <v>0</v>
      </c>
      <c r="G40" s="480">
        <v>0</v>
      </c>
      <c r="H40" s="481">
        <v>0</v>
      </c>
      <c r="I40" s="479">
        <v>0</v>
      </c>
      <c r="J40" s="480">
        <v>0</v>
      </c>
    </row>
    <row r="41" spans="2:10" ht="15" customHeight="1">
      <c r="B41" s="477"/>
      <c r="C41" s="478" t="s">
        <v>933</v>
      </c>
      <c r="D41" s="479">
        <v>0</v>
      </c>
      <c r="E41" s="480">
        <v>0</v>
      </c>
      <c r="F41" s="479">
        <v>0</v>
      </c>
      <c r="G41" s="480">
        <v>0</v>
      </c>
      <c r="H41" s="481">
        <v>0</v>
      </c>
      <c r="I41" s="479">
        <v>0</v>
      </c>
      <c r="J41" s="480">
        <v>0</v>
      </c>
    </row>
    <row r="42" spans="2:10" ht="15" customHeight="1">
      <c r="B42" s="477"/>
      <c r="C42" s="478" t="s">
        <v>934</v>
      </c>
      <c r="D42" s="479">
        <v>0</v>
      </c>
      <c r="E42" s="480">
        <v>0</v>
      </c>
      <c r="F42" s="479">
        <v>0</v>
      </c>
      <c r="G42" s="480">
        <v>0</v>
      </c>
      <c r="H42" s="481">
        <v>0</v>
      </c>
      <c r="I42" s="479">
        <v>0</v>
      </c>
      <c r="J42" s="480">
        <v>0</v>
      </c>
    </row>
    <row r="43" spans="2:10" ht="15" customHeight="1">
      <c r="B43" s="477"/>
      <c r="C43" s="478" t="s">
        <v>935</v>
      </c>
      <c r="D43" s="479">
        <v>0</v>
      </c>
      <c r="E43" s="480">
        <v>0</v>
      </c>
      <c r="F43" s="479">
        <v>0</v>
      </c>
      <c r="G43" s="480">
        <v>0</v>
      </c>
      <c r="H43" s="481">
        <v>0</v>
      </c>
      <c r="I43" s="479">
        <v>0</v>
      </c>
      <c r="J43" s="480">
        <v>0</v>
      </c>
    </row>
    <row r="44" spans="2:10" ht="15" customHeight="1">
      <c r="B44" s="477"/>
      <c r="C44" s="478" t="s">
        <v>936</v>
      </c>
      <c r="D44" s="479">
        <v>0</v>
      </c>
      <c r="E44" s="480">
        <v>0</v>
      </c>
      <c r="F44" s="479">
        <v>0</v>
      </c>
      <c r="G44" s="480">
        <v>0</v>
      </c>
      <c r="H44" s="481">
        <v>0</v>
      </c>
      <c r="I44" s="479">
        <v>0</v>
      </c>
      <c r="J44" s="480">
        <v>0</v>
      </c>
    </row>
    <row r="45" spans="2:10" ht="15" customHeight="1">
      <c r="B45" s="477"/>
      <c r="C45" s="478" t="s">
        <v>937</v>
      </c>
      <c r="D45" s="479">
        <v>0</v>
      </c>
      <c r="E45" s="480">
        <v>0</v>
      </c>
      <c r="F45" s="479">
        <v>0</v>
      </c>
      <c r="G45" s="480">
        <v>0</v>
      </c>
      <c r="H45" s="481">
        <v>0</v>
      </c>
      <c r="I45" s="479">
        <v>0</v>
      </c>
      <c r="J45" s="480">
        <v>0</v>
      </c>
    </row>
    <row r="46" spans="2:10" ht="15" customHeight="1">
      <c r="B46" s="466"/>
      <c r="C46" s="482" t="s">
        <v>938</v>
      </c>
      <c r="D46" s="483">
        <v>0</v>
      </c>
      <c r="E46" s="484">
        <v>0</v>
      </c>
      <c r="F46" s="483">
        <v>0</v>
      </c>
      <c r="G46" s="484">
        <v>0</v>
      </c>
      <c r="H46" s="485">
        <v>0</v>
      </c>
      <c r="I46" s="483">
        <v>0</v>
      </c>
      <c r="J46" s="484">
        <v>0</v>
      </c>
    </row>
    <row r="47" spans="2:10" ht="15" customHeight="1">
      <c r="B47" s="488" t="s">
        <v>942</v>
      </c>
      <c r="C47" s="470"/>
      <c r="D47" s="471"/>
      <c r="E47" s="471"/>
      <c r="F47" s="471"/>
      <c r="G47" s="471"/>
      <c r="H47" s="471"/>
      <c r="I47" s="471"/>
      <c r="J47" s="471"/>
    </row>
    <row r="48" spans="2:10" ht="15" customHeight="1">
      <c r="B48" s="472"/>
      <c r="C48" s="473" t="s">
        <v>930</v>
      </c>
      <c r="D48" s="474">
        <v>0</v>
      </c>
      <c r="E48" s="475">
        <v>0</v>
      </c>
      <c r="F48" s="474">
        <v>0</v>
      </c>
      <c r="G48" s="475">
        <v>0</v>
      </c>
      <c r="H48" s="476">
        <v>0</v>
      </c>
      <c r="I48" s="474">
        <v>0</v>
      </c>
      <c r="J48" s="475">
        <v>0</v>
      </c>
    </row>
    <row r="49" spans="2:10" ht="15" customHeight="1">
      <c r="B49" s="477"/>
      <c r="C49" s="478" t="s">
        <v>931</v>
      </c>
      <c r="D49" s="479">
        <v>0</v>
      </c>
      <c r="E49" s="480">
        <v>0</v>
      </c>
      <c r="F49" s="479">
        <v>0</v>
      </c>
      <c r="G49" s="480">
        <v>0</v>
      </c>
      <c r="H49" s="481">
        <v>0</v>
      </c>
      <c r="I49" s="479">
        <v>0</v>
      </c>
      <c r="J49" s="480">
        <v>0</v>
      </c>
    </row>
    <row r="50" spans="2:10" ht="15" customHeight="1">
      <c r="B50" s="477"/>
      <c r="C50" s="478" t="s">
        <v>932</v>
      </c>
      <c r="D50" s="479">
        <v>0</v>
      </c>
      <c r="E50" s="480">
        <v>0</v>
      </c>
      <c r="F50" s="479">
        <v>0</v>
      </c>
      <c r="G50" s="480">
        <v>0</v>
      </c>
      <c r="H50" s="481">
        <v>0</v>
      </c>
      <c r="I50" s="479">
        <v>0</v>
      </c>
      <c r="J50" s="480">
        <v>0</v>
      </c>
    </row>
    <row r="51" spans="2:10" ht="15" customHeight="1">
      <c r="B51" s="477"/>
      <c r="C51" s="478" t="s">
        <v>933</v>
      </c>
      <c r="D51" s="479">
        <v>0</v>
      </c>
      <c r="E51" s="480">
        <v>0</v>
      </c>
      <c r="F51" s="479">
        <v>0</v>
      </c>
      <c r="G51" s="480">
        <v>0</v>
      </c>
      <c r="H51" s="481">
        <v>0</v>
      </c>
      <c r="I51" s="479">
        <v>0</v>
      </c>
      <c r="J51" s="480">
        <v>0</v>
      </c>
    </row>
    <row r="52" spans="2:10" ht="15" customHeight="1">
      <c r="B52" s="477"/>
      <c r="C52" s="478" t="s">
        <v>934</v>
      </c>
      <c r="D52" s="479">
        <v>0</v>
      </c>
      <c r="E52" s="480">
        <v>0</v>
      </c>
      <c r="F52" s="479">
        <v>0</v>
      </c>
      <c r="G52" s="480">
        <v>0</v>
      </c>
      <c r="H52" s="481">
        <v>0</v>
      </c>
      <c r="I52" s="479">
        <v>0</v>
      </c>
      <c r="J52" s="480">
        <v>0</v>
      </c>
    </row>
    <row r="53" spans="2:10" ht="15" customHeight="1">
      <c r="B53" s="477"/>
      <c r="C53" s="478" t="s">
        <v>935</v>
      </c>
      <c r="D53" s="479">
        <v>0</v>
      </c>
      <c r="E53" s="480">
        <v>0</v>
      </c>
      <c r="F53" s="479">
        <v>0</v>
      </c>
      <c r="G53" s="480">
        <v>0</v>
      </c>
      <c r="H53" s="481">
        <v>0</v>
      </c>
      <c r="I53" s="479">
        <v>0</v>
      </c>
      <c r="J53" s="480">
        <v>0</v>
      </c>
    </row>
    <row r="54" spans="2:10" ht="15" customHeight="1">
      <c r="B54" s="477"/>
      <c r="C54" s="478" t="s">
        <v>936</v>
      </c>
      <c r="D54" s="479">
        <v>0</v>
      </c>
      <c r="E54" s="480">
        <v>0</v>
      </c>
      <c r="F54" s="479">
        <v>0</v>
      </c>
      <c r="G54" s="480">
        <v>0</v>
      </c>
      <c r="H54" s="481">
        <v>0</v>
      </c>
      <c r="I54" s="479">
        <v>0</v>
      </c>
      <c r="J54" s="480">
        <v>0</v>
      </c>
    </row>
    <row r="55" spans="2:10" ht="15" customHeight="1">
      <c r="B55" s="477"/>
      <c r="C55" s="478" t="s">
        <v>937</v>
      </c>
      <c r="D55" s="479">
        <v>0</v>
      </c>
      <c r="E55" s="480">
        <v>0</v>
      </c>
      <c r="F55" s="479">
        <v>0</v>
      </c>
      <c r="G55" s="480">
        <v>0</v>
      </c>
      <c r="H55" s="481">
        <v>0</v>
      </c>
      <c r="I55" s="479">
        <v>0</v>
      </c>
      <c r="J55" s="480">
        <v>0</v>
      </c>
    </row>
    <row r="56" spans="2:10" ht="15" customHeight="1">
      <c r="B56" s="466"/>
      <c r="C56" s="482" t="s">
        <v>938</v>
      </c>
      <c r="D56" s="483">
        <v>0</v>
      </c>
      <c r="E56" s="484">
        <v>0</v>
      </c>
      <c r="F56" s="483">
        <v>0</v>
      </c>
      <c r="G56" s="484">
        <v>0</v>
      </c>
      <c r="H56" s="485">
        <v>0</v>
      </c>
      <c r="I56" s="483">
        <v>0</v>
      </c>
      <c r="J56" s="484">
        <v>0</v>
      </c>
    </row>
    <row r="57" spans="2:10" ht="15" customHeight="1">
      <c r="B57" s="488" t="s">
        <v>943</v>
      </c>
      <c r="C57" s="470"/>
      <c r="D57" s="471"/>
      <c r="E57" s="471"/>
      <c r="F57" s="471"/>
      <c r="G57" s="471"/>
      <c r="H57" s="471"/>
      <c r="I57" s="471"/>
      <c r="J57" s="471"/>
    </row>
    <row r="58" spans="2:10" ht="15" customHeight="1">
      <c r="B58" s="472"/>
      <c r="C58" s="473" t="s">
        <v>930</v>
      </c>
      <c r="D58" s="474">
        <v>8.0470000000000006</v>
      </c>
      <c r="E58" s="475">
        <v>1.1000000000000001E-3</v>
      </c>
      <c r="F58" s="474">
        <v>0.26400000000000001</v>
      </c>
      <c r="G58" s="475">
        <v>0.4834</v>
      </c>
      <c r="H58" s="476">
        <v>1.4610000000000001</v>
      </c>
      <c r="I58" s="474">
        <v>0.95099999999999996</v>
      </c>
      <c r="J58" s="475">
        <v>0.1182</v>
      </c>
    </row>
    <row r="59" spans="2:10" ht="15" customHeight="1">
      <c r="B59" s="477"/>
      <c r="C59" s="478" t="s">
        <v>931</v>
      </c>
      <c r="D59" s="479">
        <v>4.7080000000000002</v>
      </c>
      <c r="E59" s="480">
        <v>1.5E-3</v>
      </c>
      <c r="F59" s="479">
        <v>0.17199999999999999</v>
      </c>
      <c r="G59" s="480">
        <v>0.49419999999999997</v>
      </c>
      <c r="H59" s="481">
        <v>1.637</v>
      </c>
      <c r="I59" s="479">
        <v>0.67600000000000005</v>
      </c>
      <c r="J59" s="480">
        <v>0.14360000000000001</v>
      </c>
    </row>
    <row r="60" spans="2:10" ht="15" customHeight="1">
      <c r="B60" s="477"/>
      <c r="C60" s="478" t="s">
        <v>932</v>
      </c>
      <c r="D60" s="479">
        <v>8.1020000000000003</v>
      </c>
      <c r="E60" s="480">
        <v>3.0999999999999999E-3</v>
      </c>
      <c r="F60" s="479">
        <v>0.41099999999999998</v>
      </c>
      <c r="G60" s="480">
        <v>0.49680000000000002</v>
      </c>
      <c r="H60" s="481">
        <v>1.6459999999999999</v>
      </c>
      <c r="I60" s="479">
        <v>1.96</v>
      </c>
      <c r="J60" s="480">
        <v>0.2419</v>
      </c>
    </row>
    <row r="61" spans="2:10" ht="15" customHeight="1">
      <c r="B61" s="477"/>
      <c r="C61" s="478" t="s">
        <v>933</v>
      </c>
      <c r="D61" s="479">
        <v>3.62</v>
      </c>
      <c r="E61" s="480">
        <v>6.0000000000000001E-3</v>
      </c>
      <c r="F61" s="479">
        <v>0.20300000000000001</v>
      </c>
      <c r="G61" s="480">
        <v>0.50049999999999994</v>
      </c>
      <c r="H61" s="481">
        <v>1.619</v>
      </c>
      <c r="I61" s="479">
        <v>1.3140000000000001</v>
      </c>
      <c r="J61" s="480">
        <v>0.36299999999999999</v>
      </c>
    </row>
    <row r="62" spans="2:10" ht="15" customHeight="1">
      <c r="B62" s="477"/>
      <c r="C62" s="478" t="s">
        <v>934</v>
      </c>
      <c r="D62" s="479">
        <v>8.8870000000000005</v>
      </c>
      <c r="E62" s="480">
        <v>1.3899999999999999E-2</v>
      </c>
      <c r="F62" s="479">
        <v>0.59499999999999997</v>
      </c>
      <c r="G62" s="480">
        <v>0.46860000000000002</v>
      </c>
      <c r="H62" s="481">
        <v>2.597</v>
      </c>
      <c r="I62" s="479">
        <v>4.2439999999999998</v>
      </c>
      <c r="J62" s="480">
        <v>0.47760000000000002</v>
      </c>
    </row>
    <row r="63" spans="2:10" ht="15" customHeight="1">
      <c r="B63" s="477"/>
      <c r="C63" s="478" t="s">
        <v>935</v>
      </c>
      <c r="D63" s="479">
        <v>1.0229999999999999</v>
      </c>
      <c r="E63" s="480">
        <v>5.0599999999999999E-2</v>
      </c>
      <c r="F63" s="479">
        <v>0.11799999999999999</v>
      </c>
      <c r="G63" s="480">
        <v>0.502</v>
      </c>
      <c r="H63" s="481">
        <v>2.8929999999999998</v>
      </c>
      <c r="I63" s="479">
        <v>0.68600000000000005</v>
      </c>
      <c r="J63" s="480">
        <v>0.67090000000000005</v>
      </c>
    </row>
    <row r="64" spans="2:10" ht="15" customHeight="1">
      <c r="B64" s="477"/>
      <c r="C64" s="478" t="s">
        <v>936</v>
      </c>
      <c r="D64" s="479">
        <v>6.9000000000000006E-2</v>
      </c>
      <c r="E64" s="480">
        <v>0.31780000000000003</v>
      </c>
      <c r="F64" s="479">
        <v>0.02</v>
      </c>
      <c r="G64" s="480">
        <v>0.53849999999999998</v>
      </c>
      <c r="H64" s="481">
        <v>2.5950000000000002</v>
      </c>
      <c r="I64" s="479">
        <v>8.5000000000000006E-2</v>
      </c>
      <c r="J64" s="480">
        <v>1.2367999999999999</v>
      </c>
    </row>
    <row r="65" spans="2:10" ht="15" customHeight="1">
      <c r="B65" s="477"/>
      <c r="C65" s="478" t="s">
        <v>937</v>
      </c>
      <c r="D65" s="479">
        <v>0.68</v>
      </c>
      <c r="E65" s="480">
        <v>1</v>
      </c>
      <c r="F65" s="479">
        <v>0.03</v>
      </c>
      <c r="G65" s="480">
        <v>0.44619999999999999</v>
      </c>
      <c r="H65" s="481">
        <v>4.6890000000000001</v>
      </c>
      <c r="I65" s="479">
        <v>7.6999999999999999E-2</v>
      </c>
      <c r="J65" s="480">
        <v>0.1134</v>
      </c>
    </row>
    <row r="66" spans="2:10" ht="15" customHeight="1">
      <c r="B66" s="466"/>
      <c r="C66" s="482" t="s">
        <v>938</v>
      </c>
      <c r="D66" s="483">
        <v>35.136000000000003</v>
      </c>
      <c r="E66" s="484">
        <v>2.6700000000000002E-2</v>
      </c>
      <c r="F66" s="483">
        <v>1.8129999999999999</v>
      </c>
      <c r="G66" s="484">
        <v>0.4859</v>
      </c>
      <c r="H66" s="485">
        <v>1.9370000000000001</v>
      </c>
      <c r="I66" s="483">
        <v>9.9939999999999998</v>
      </c>
      <c r="J66" s="484">
        <v>0.28449999999999998</v>
      </c>
    </row>
    <row r="67" spans="2:10" ht="15" customHeight="1">
      <c r="B67" s="488" t="s">
        <v>944</v>
      </c>
      <c r="C67" s="470"/>
      <c r="D67" s="471"/>
      <c r="E67" s="471"/>
      <c r="F67" s="471"/>
      <c r="G67" s="471"/>
      <c r="H67" s="471"/>
      <c r="I67" s="471"/>
      <c r="J67" s="471"/>
    </row>
    <row r="68" spans="2:10" ht="15" customHeight="1">
      <c r="B68" s="472"/>
      <c r="C68" s="473" t="s">
        <v>930</v>
      </c>
      <c r="D68" s="474">
        <v>1.6E-2</v>
      </c>
      <c r="E68" s="475">
        <v>5.0000000000000001E-4</v>
      </c>
      <c r="F68" s="474">
        <v>6.0000000000000001E-3</v>
      </c>
      <c r="G68" s="475">
        <v>0.58230000000000004</v>
      </c>
      <c r="H68" s="476">
        <v>1.5469999999999999</v>
      </c>
      <c r="I68" s="474">
        <v>1E-3</v>
      </c>
      <c r="J68" s="475">
        <v>8.7099999999999997E-2</v>
      </c>
    </row>
    <row r="69" spans="2:10" ht="15" customHeight="1">
      <c r="B69" s="477"/>
      <c r="C69" s="478" t="s">
        <v>931</v>
      </c>
      <c r="D69" s="479">
        <v>2E-3</v>
      </c>
      <c r="E69" s="480">
        <v>1.8E-3</v>
      </c>
      <c r="F69" s="479">
        <v>1E-3</v>
      </c>
      <c r="G69" s="480">
        <v>0.77180000000000004</v>
      </c>
      <c r="H69" s="481">
        <v>1.5</v>
      </c>
      <c r="I69" s="479">
        <v>1E-3</v>
      </c>
      <c r="J69" s="480">
        <v>0.23830000000000001</v>
      </c>
    </row>
    <row r="70" spans="2:10" ht="15" customHeight="1">
      <c r="B70" s="477"/>
      <c r="C70" s="478" t="s">
        <v>932</v>
      </c>
      <c r="D70" s="479">
        <v>0.48199999999999998</v>
      </c>
      <c r="E70" s="480">
        <v>4.4000000000000003E-3</v>
      </c>
      <c r="F70" s="479">
        <v>1E-3</v>
      </c>
      <c r="G70" s="480">
        <v>0.77180000000000004</v>
      </c>
      <c r="H70" s="481">
        <v>5</v>
      </c>
      <c r="I70" s="479">
        <v>0.26300000000000001</v>
      </c>
      <c r="J70" s="480">
        <v>0.54600000000000004</v>
      </c>
    </row>
    <row r="71" spans="2:10" ht="15" customHeight="1">
      <c r="B71" s="477"/>
      <c r="C71" s="478" t="s">
        <v>933</v>
      </c>
      <c r="D71" s="479">
        <v>1E-3</v>
      </c>
      <c r="E71" s="480">
        <v>6.7000000000000002E-3</v>
      </c>
      <c r="F71" s="479">
        <v>1E-3</v>
      </c>
      <c r="G71" s="480">
        <v>0.76990000000000003</v>
      </c>
      <c r="H71" s="481">
        <v>1</v>
      </c>
      <c r="I71" s="479">
        <v>1E-3</v>
      </c>
      <c r="J71" s="480">
        <v>0.5252</v>
      </c>
    </row>
    <row r="72" spans="2:10" ht="15" customHeight="1">
      <c r="B72" s="477"/>
      <c r="C72" s="478" t="s">
        <v>934</v>
      </c>
      <c r="D72" s="479">
        <v>0</v>
      </c>
      <c r="E72" s="480">
        <v>0</v>
      </c>
      <c r="F72" s="479">
        <v>0</v>
      </c>
      <c r="G72" s="480">
        <v>0</v>
      </c>
      <c r="H72" s="481">
        <v>0</v>
      </c>
      <c r="I72" s="479">
        <v>0</v>
      </c>
      <c r="J72" s="480">
        <v>0</v>
      </c>
    </row>
    <row r="73" spans="2:10" ht="15" customHeight="1">
      <c r="B73" s="477"/>
      <c r="C73" s="478" t="s">
        <v>935</v>
      </c>
      <c r="D73" s="479">
        <v>0</v>
      </c>
      <c r="E73" s="480">
        <v>0</v>
      </c>
      <c r="F73" s="479">
        <v>0</v>
      </c>
      <c r="G73" s="480">
        <v>0</v>
      </c>
      <c r="H73" s="481">
        <v>0</v>
      </c>
      <c r="I73" s="479">
        <v>0</v>
      </c>
      <c r="J73" s="480">
        <v>0</v>
      </c>
    </row>
    <row r="74" spans="2:10" ht="15" customHeight="1">
      <c r="B74" s="477"/>
      <c r="C74" s="478" t="s">
        <v>936</v>
      </c>
      <c r="D74" s="479">
        <v>0</v>
      </c>
      <c r="E74" s="480">
        <v>0</v>
      </c>
      <c r="F74" s="479">
        <v>0</v>
      </c>
      <c r="G74" s="480">
        <v>0</v>
      </c>
      <c r="H74" s="481">
        <v>0</v>
      </c>
      <c r="I74" s="479">
        <v>0</v>
      </c>
      <c r="J74" s="480">
        <v>0</v>
      </c>
    </row>
    <row r="75" spans="2:10" ht="15" customHeight="1">
      <c r="B75" s="477"/>
      <c r="C75" s="478" t="s">
        <v>937</v>
      </c>
      <c r="D75" s="479">
        <v>0</v>
      </c>
      <c r="E75" s="480">
        <v>0</v>
      </c>
      <c r="F75" s="479">
        <v>0</v>
      </c>
      <c r="G75" s="480">
        <v>0</v>
      </c>
      <c r="H75" s="481">
        <v>0</v>
      </c>
      <c r="I75" s="479">
        <v>0</v>
      </c>
      <c r="J75" s="480">
        <v>0</v>
      </c>
    </row>
    <row r="76" spans="2:10" ht="15" customHeight="1">
      <c r="B76" s="466"/>
      <c r="C76" s="482" t="s">
        <v>938</v>
      </c>
      <c r="D76" s="483">
        <v>0.502</v>
      </c>
      <c r="E76" s="484">
        <v>4.3E-3</v>
      </c>
      <c r="F76" s="483">
        <v>8.9999999999999993E-3</v>
      </c>
      <c r="G76" s="484">
        <v>0.76559999999999995</v>
      </c>
      <c r="H76" s="485">
        <v>4.8609999999999998</v>
      </c>
      <c r="I76" s="483">
        <v>0.26600000000000001</v>
      </c>
      <c r="J76" s="484">
        <v>0.52949999999999997</v>
      </c>
    </row>
    <row r="77" spans="2:10" ht="15" customHeight="1">
      <c r="B77" s="488" t="s">
        <v>945</v>
      </c>
      <c r="C77" s="488"/>
      <c r="D77" s="489">
        <v>748.62099999999998</v>
      </c>
      <c r="E77" s="490">
        <v>1.8200000000000001E-2</v>
      </c>
      <c r="F77" s="489">
        <v>3.613</v>
      </c>
      <c r="G77" s="490">
        <v>0.3508</v>
      </c>
      <c r="H77" s="491">
        <v>2.9260000000000002</v>
      </c>
      <c r="I77" s="489">
        <v>419.036</v>
      </c>
      <c r="J77" s="490">
        <v>0.55969999999999998</v>
      </c>
    </row>
    <row r="78" spans="2:10" ht="15" customHeight="1"/>
    <row r="79" spans="2:10" ht="15" customHeight="1"/>
    <row r="80" spans="2:10" ht="15" customHeight="1"/>
    <row r="81" ht="18" customHeight="1"/>
    <row r="82" ht="15" customHeight="1"/>
    <row r="83" ht="15" customHeight="1"/>
    <row r="84" ht="28.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8" customHeight="1"/>
    <row r="160" ht="15" customHeight="1"/>
    <row r="161" ht="15" customHeight="1"/>
    <row r="162" ht="28.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2">
    <mergeCell ref="B1:J1"/>
    <mergeCell ref="B3:J3"/>
  </mergeCells>
  <printOptions horizontalCentered="1"/>
  <pageMargins left="0.70866141732283472" right="0.70866141732283472" top="0.74803149606299213" bottom="0.74803149606299213" header="0.31496062992125984" footer="0.31496062992125984"/>
  <pageSetup paperSize="9" scale="70" orientation="landscape" r:id="rId1"/>
  <rowBreaks count="1" manualBreakCount="1">
    <brk id="46" min="1"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C8"/>
  <sheetViews>
    <sheetView showGridLines="0" showRowColHeaders="0" workbookViewId="0"/>
  </sheetViews>
  <sheetFormatPr baseColWidth="10" defaultColWidth="9.109375" defaultRowHeight="12.75" customHeight="1"/>
  <cols>
    <col min="1" max="1" width="9.109375" style="708" customWidth="1"/>
    <col min="2" max="2" width="42.44140625" style="708" customWidth="1"/>
    <col min="3" max="3" width="10" style="708" customWidth="1"/>
    <col min="4" max="4" width="9.109375" style="708"/>
    <col min="5" max="5" width="43.88671875" style="708" bestFit="1" customWidth="1"/>
    <col min="6" max="16384" width="9.109375" style="708"/>
  </cols>
  <sheetData>
    <row r="2" spans="2:3" ht="16.8"/>
    <row r="3" spans="2:3" ht="35.25" customHeight="1" thickBot="1">
      <c r="B3" s="1298" t="s">
        <v>1535</v>
      </c>
      <c r="C3" s="1298" t="s">
        <v>0</v>
      </c>
    </row>
    <row r="4" spans="2:3" ht="15" customHeight="1">
      <c r="B4" s="702" t="s">
        <v>473</v>
      </c>
      <c r="C4" s="711"/>
    </row>
    <row r="5" spans="2:3" ht="18.75" customHeight="1">
      <c r="B5" s="712" t="s">
        <v>0</v>
      </c>
      <c r="C5" s="716" t="s">
        <v>1549</v>
      </c>
    </row>
    <row r="6" spans="2:3" ht="24" customHeight="1">
      <c r="B6" s="714" t="s">
        <v>1563</v>
      </c>
      <c r="C6" s="370">
        <v>144072.82699999999</v>
      </c>
    </row>
    <row r="7" spans="2:3" ht="24" customHeight="1">
      <c r="B7" s="715" t="s">
        <v>1564</v>
      </c>
      <c r="C7" s="1260">
        <v>6.0000000000000002E-5</v>
      </c>
    </row>
    <row r="8" spans="2:3" ht="24" customHeight="1">
      <c r="B8" s="245" t="s">
        <v>1534</v>
      </c>
      <c r="C8" s="370">
        <f>C7*C6</f>
        <v>8.6443696199999991</v>
      </c>
    </row>
  </sheetData>
  <mergeCells count="1">
    <mergeCell ref="B3:C3"/>
  </mergeCells>
  <pageMargins left="0.7" right="0.7" top="0.75" bottom="0.75" header="0.3" footer="0.3"/>
  <pageSetup orientation="portrait" horizontalDpi="72" verticalDpi="72"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dimension ref="B1:G30"/>
  <sheetViews>
    <sheetView showGridLines="0" showRowColHeaders="0" topLeftCell="A2" zoomScaleNormal="100" workbookViewId="0">
      <selection activeCell="A3" sqref="A3"/>
    </sheetView>
  </sheetViews>
  <sheetFormatPr baseColWidth="10" defaultColWidth="9.109375" defaultRowHeight="13.2"/>
  <cols>
    <col min="2" max="2" width="28.109375"/>
    <col min="3" max="3" width="24"/>
    <col min="4" max="7" width="16.88671875"/>
  </cols>
  <sheetData>
    <row r="1" spans="2:7" ht="12.75" hidden="1" customHeight="1">
      <c r="B1" s="1346" t="s">
        <v>946</v>
      </c>
      <c r="C1" s="1346" t="s">
        <v>0</v>
      </c>
      <c r="D1" s="1346" t="s">
        <v>0</v>
      </c>
      <c r="E1" s="1346" t="s">
        <v>0</v>
      </c>
      <c r="F1" s="1346" t="s">
        <v>0</v>
      </c>
      <c r="G1" s="1346" t="s">
        <v>0</v>
      </c>
    </row>
    <row r="2" spans="2:7" ht="12.75" customHeight="1">
      <c r="B2" s="52"/>
      <c r="C2" s="52"/>
      <c r="D2" s="52"/>
      <c r="E2" s="52"/>
      <c r="F2" s="52"/>
      <c r="G2" s="52"/>
    </row>
    <row r="3" spans="2:7" ht="15" customHeight="1" thickBot="1">
      <c r="B3" s="1310" t="s">
        <v>1971</v>
      </c>
      <c r="C3" s="1310" t="s">
        <v>0</v>
      </c>
      <c r="D3" s="1310" t="s">
        <v>0</v>
      </c>
      <c r="E3" s="1310" t="s">
        <v>0</v>
      </c>
      <c r="F3" s="1310" t="s">
        <v>0</v>
      </c>
      <c r="G3" s="1310" t="s">
        <v>0</v>
      </c>
    </row>
    <row r="4" spans="2:7" ht="12" customHeight="1">
      <c r="B4" s="98" t="s">
        <v>947</v>
      </c>
      <c r="C4" s="492"/>
      <c r="D4" s="492"/>
      <c r="E4" s="492"/>
      <c r="F4" s="492"/>
      <c r="G4" s="492"/>
    </row>
    <row r="5" spans="2:7" ht="41.25" customHeight="1">
      <c r="B5" s="493"/>
      <c r="C5" s="12" t="s">
        <v>948</v>
      </c>
      <c r="D5" s="12" t="s">
        <v>949</v>
      </c>
      <c r="E5" s="12" t="s">
        <v>950</v>
      </c>
      <c r="F5" s="12" t="s">
        <v>951</v>
      </c>
      <c r="G5" s="12" t="s">
        <v>952</v>
      </c>
    </row>
    <row r="6" spans="2:7" ht="25.5" customHeight="1">
      <c r="B6" s="245" t="s">
        <v>953</v>
      </c>
      <c r="C6" s="324">
        <v>20254.22</v>
      </c>
      <c r="D6" s="324">
        <v>11647.047</v>
      </c>
      <c r="E6" s="324">
        <v>8607.1730000000007</v>
      </c>
      <c r="F6" s="324">
        <v>6643.857</v>
      </c>
      <c r="G6" s="324">
        <v>1963.316</v>
      </c>
    </row>
    <row r="7" spans="2:7" ht="25.5" customHeight="1">
      <c r="B7" s="241" t="s">
        <v>954</v>
      </c>
      <c r="C7" s="326">
        <v>7831.3450000000003</v>
      </c>
      <c r="D7" s="326">
        <v>7104.1130000000003</v>
      </c>
      <c r="E7" s="326">
        <v>727.23299999999995</v>
      </c>
      <c r="F7" s="326">
        <v>0</v>
      </c>
      <c r="G7" s="326">
        <v>727.23299999999995</v>
      </c>
    </row>
    <row r="8" spans="2:7" ht="25.5" customHeight="1">
      <c r="B8" s="323" t="s">
        <v>955</v>
      </c>
      <c r="C8" s="324">
        <v>0</v>
      </c>
      <c r="D8" s="324">
        <v>0</v>
      </c>
      <c r="E8" s="324">
        <v>0</v>
      </c>
      <c r="F8" s="324">
        <v>0</v>
      </c>
      <c r="G8" s="324">
        <v>0</v>
      </c>
    </row>
    <row r="9" spans="2:7" ht="25.5" customHeight="1" thickBot="1">
      <c r="B9" s="494" t="s">
        <v>956</v>
      </c>
      <c r="C9" s="452">
        <v>28085.564999999999</v>
      </c>
      <c r="D9" s="452">
        <v>18751.159</v>
      </c>
      <c r="E9" s="452">
        <v>9334.4060000000009</v>
      </c>
      <c r="F9" s="452">
        <v>6643.857</v>
      </c>
      <c r="G9" s="452">
        <v>2690.549</v>
      </c>
    </row>
    <row r="10" spans="2:7" ht="14.25" customHeight="1"/>
    <row r="11" spans="2:7" ht="12.75" customHeight="1"/>
    <row r="12" spans="2:7" ht="12.75" customHeight="1"/>
    <row r="13" spans="2:7" ht="15" customHeight="1"/>
    <row r="14" spans="2:7" ht="12" customHeight="1"/>
    <row r="15" spans="2:7" ht="41.25" customHeight="1"/>
    <row r="16" spans="2:7" ht="25.5" customHeight="1"/>
    <row r="17" ht="25.5" customHeight="1"/>
    <row r="18" ht="25.5" customHeight="1"/>
    <row r="19" ht="25.5" customHeight="1"/>
    <row r="20" ht="12.75" customHeight="1"/>
    <row r="21" ht="12.75" customHeight="1"/>
    <row r="22" ht="12.75" customHeight="1"/>
    <row r="23" ht="15" customHeight="1"/>
    <row r="24" ht="12" customHeight="1"/>
    <row r="25" ht="41.25" customHeight="1"/>
    <row r="26" ht="25.5" customHeight="1"/>
    <row r="27" ht="25.5" customHeight="1"/>
    <row r="28" ht="25.5" customHeight="1"/>
    <row r="29" ht="25.5" customHeight="1"/>
    <row r="30" ht="12.75" customHeight="1"/>
  </sheetData>
  <mergeCells count="2">
    <mergeCell ref="B1:G1"/>
    <mergeCell ref="B3:G3"/>
  </mergeCells>
  <printOptions horizontalCentered="1"/>
  <pageMargins left="0.70866141732283472" right="0.70866141732283472" top="0.74803149606299213" bottom="0.74803149606299213" header="0.31496062992125984" footer="0.31496062992125984"/>
  <pageSetup paperSize="9" scale="105"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dimension ref="B1:J57"/>
  <sheetViews>
    <sheetView showGridLines="0" showRowColHeaders="0" topLeftCell="A2" zoomScaleNormal="100" workbookViewId="0"/>
  </sheetViews>
  <sheetFormatPr baseColWidth="10" defaultColWidth="9.109375" defaultRowHeight="13.2"/>
  <cols>
    <col min="2" max="2" width="28.109375"/>
    <col min="3" max="10" width="13.109375"/>
  </cols>
  <sheetData>
    <row r="1" spans="2:10" ht="12.75" hidden="1" customHeight="1">
      <c r="B1" s="1346" t="s">
        <v>957</v>
      </c>
      <c r="C1" s="1346" t="s">
        <v>0</v>
      </c>
      <c r="D1" s="1346" t="s">
        <v>0</v>
      </c>
      <c r="E1" s="1346" t="s">
        <v>0</v>
      </c>
      <c r="F1" s="1346" t="s">
        <v>0</v>
      </c>
      <c r="G1" s="1346" t="s">
        <v>0</v>
      </c>
      <c r="H1" s="497"/>
      <c r="I1" s="497"/>
      <c r="J1" s="497"/>
    </row>
    <row r="2" spans="2:10" ht="12.75" customHeight="1">
      <c r="B2" s="52"/>
      <c r="C2" s="52"/>
      <c r="D2" s="52"/>
      <c r="E2" s="52"/>
      <c r="F2" s="52"/>
      <c r="G2" s="52"/>
      <c r="H2" s="52"/>
      <c r="I2" s="52"/>
      <c r="J2" s="52"/>
    </row>
    <row r="3" spans="2:10" ht="15" customHeight="1" thickBot="1">
      <c r="B3" s="1448" t="s">
        <v>1972</v>
      </c>
      <c r="C3" s="1448" t="s">
        <v>0</v>
      </c>
      <c r="D3" s="1448" t="s">
        <v>0</v>
      </c>
      <c r="E3" s="1448" t="s">
        <v>0</v>
      </c>
      <c r="F3" s="1448" t="s">
        <v>0</v>
      </c>
      <c r="G3" s="1448" t="s">
        <v>0</v>
      </c>
      <c r="H3" s="1448" t="s">
        <v>0</v>
      </c>
      <c r="I3" s="1448" t="s">
        <v>0</v>
      </c>
      <c r="J3" s="1448" t="s">
        <v>0</v>
      </c>
    </row>
    <row r="4" spans="2:10" ht="20.25" customHeight="1">
      <c r="B4" s="98" t="s">
        <v>958</v>
      </c>
      <c r="C4" s="498"/>
      <c r="D4" s="498"/>
      <c r="E4" s="498"/>
      <c r="F4" s="498"/>
      <c r="G4" s="498"/>
      <c r="H4" s="498"/>
      <c r="I4" s="262"/>
      <c r="J4" s="499"/>
    </row>
    <row r="5" spans="2:10" ht="20.25" customHeight="1">
      <c r="B5" s="500"/>
      <c r="C5" s="1449" t="s">
        <v>959</v>
      </c>
      <c r="D5" s="1449" t="s">
        <v>0</v>
      </c>
      <c r="E5" s="1449" t="s">
        <v>0</v>
      </c>
      <c r="F5" s="1450" t="s">
        <v>0</v>
      </c>
      <c r="G5" s="1451" t="s">
        <v>960</v>
      </c>
      <c r="H5" s="1449" t="s">
        <v>0</v>
      </c>
      <c r="I5" s="1341" t="s">
        <v>0</v>
      </c>
      <c r="J5" s="1341" t="s">
        <v>0</v>
      </c>
    </row>
    <row r="6" spans="2:10" ht="32.25" customHeight="1">
      <c r="B6" s="500"/>
      <c r="C6" s="1452" t="s">
        <v>961</v>
      </c>
      <c r="D6" s="1452" t="s">
        <v>0</v>
      </c>
      <c r="E6" s="1452" t="s">
        <v>962</v>
      </c>
      <c r="F6" s="1453" t="s">
        <v>0</v>
      </c>
      <c r="G6" s="1454" t="s">
        <v>963</v>
      </c>
      <c r="H6" s="1452" t="s">
        <v>0</v>
      </c>
      <c r="I6" s="1452" t="s">
        <v>962</v>
      </c>
      <c r="J6" s="1452" t="s">
        <v>0</v>
      </c>
    </row>
    <row r="7" spans="2:10" ht="33" customHeight="1">
      <c r="B7" s="500"/>
      <c r="C7" s="501" t="s">
        <v>964</v>
      </c>
      <c r="D7" s="501" t="s">
        <v>965</v>
      </c>
      <c r="E7" s="501" t="s">
        <v>964</v>
      </c>
      <c r="F7" s="502" t="s">
        <v>965</v>
      </c>
      <c r="G7" s="503" t="s">
        <v>964</v>
      </c>
      <c r="H7" s="504" t="s">
        <v>965</v>
      </c>
      <c r="I7" s="504" t="s">
        <v>964</v>
      </c>
      <c r="J7" s="504" t="s">
        <v>965</v>
      </c>
    </row>
    <row r="8" spans="2:10" ht="20.25" customHeight="1">
      <c r="B8" s="317" t="s">
        <v>966</v>
      </c>
      <c r="C8" s="60">
        <v>0</v>
      </c>
      <c r="D8" s="60">
        <v>1490.847</v>
      </c>
      <c r="E8" s="60">
        <v>0</v>
      </c>
      <c r="F8" s="60">
        <v>5272.4939999999997</v>
      </c>
      <c r="G8" s="60">
        <v>0</v>
      </c>
      <c r="H8" s="60">
        <v>2765.1529999999998</v>
      </c>
      <c r="I8" s="60">
        <v>0</v>
      </c>
      <c r="J8" s="60">
        <v>692.68799999999999</v>
      </c>
    </row>
    <row r="9" spans="2:10" ht="20.25" customHeight="1">
      <c r="B9" s="318" t="s">
        <v>967</v>
      </c>
      <c r="C9" s="63">
        <v>0</v>
      </c>
      <c r="D9" s="63">
        <v>5.8999999999999997E-2</v>
      </c>
      <c r="E9" s="63">
        <v>0</v>
      </c>
      <c r="F9" s="63">
        <v>471.88799999999998</v>
      </c>
      <c r="G9" s="63">
        <v>0</v>
      </c>
      <c r="H9" s="63">
        <v>0</v>
      </c>
      <c r="I9" s="63">
        <v>0</v>
      </c>
      <c r="J9" s="63">
        <v>327.13099999999997</v>
      </c>
    </row>
    <row r="10" spans="2:10" ht="20.25" customHeight="1">
      <c r="B10" s="317" t="s">
        <v>968</v>
      </c>
      <c r="C10" s="60">
        <v>0</v>
      </c>
      <c r="D10" s="60">
        <v>4923.0379999999996</v>
      </c>
      <c r="E10" s="60">
        <v>229.26900000000001</v>
      </c>
      <c r="F10" s="60">
        <v>74.870999999999995</v>
      </c>
      <c r="G10" s="60">
        <v>3084.2170000000001</v>
      </c>
      <c r="H10" s="60">
        <v>1834.2550000000001</v>
      </c>
      <c r="I10" s="60">
        <v>42.189</v>
      </c>
      <c r="J10" s="60">
        <v>5600.7129999999997</v>
      </c>
    </row>
    <row r="11" spans="2:10" ht="20.25" customHeight="1">
      <c r="B11" s="318" t="s">
        <v>969</v>
      </c>
      <c r="C11" s="63">
        <v>0</v>
      </c>
      <c r="D11" s="63">
        <v>1770.0609999999999</v>
      </c>
      <c r="E11" s="63">
        <v>383.93299999999999</v>
      </c>
      <c r="F11" s="63">
        <v>0</v>
      </c>
      <c r="G11" s="63">
        <v>27.670999999999999</v>
      </c>
      <c r="H11" s="63">
        <v>505.49599999999998</v>
      </c>
      <c r="I11" s="63">
        <v>104.754</v>
      </c>
      <c r="J11" s="63">
        <v>40.045000000000002</v>
      </c>
    </row>
    <row r="12" spans="2:10" ht="20.25" customHeight="1">
      <c r="B12" s="317" t="s">
        <v>970</v>
      </c>
      <c r="C12" s="60">
        <v>0</v>
      </c>
      <c r="D12" s="60">
        <v>0</v>
      </c>
      <c r="E12" s="60">
        <v>0</v>
      </c>
      <c r="F12" s="60">
        <v>0</v>
      </c>
      <c r="G12" s="60">
        <v>0</v>
      </c>
      <c r="H12" s="60">
        <v>0</v>
      </c>
      <c r="I12" s="60">
        <v>0</v>
      </c>
      <c r="J12" s="60">
        <v>0</v>
      </c>
    </row>
    <row r="13" spans="2:10" ht="20.25" customHeight="1">
      <c r="B13" s="318" t="s">
        <v>971</v>
      </c>
      <c r="C13" s="63">
        <v>0</v>
      </c>
      <c r="D13" s="63">
        <v>0</v>
      </c>
      <c r="E13" s="63">
        <v>0</v>
      </c>
      <c r="F13" s="63">
        <v>0</v>
      </c>
      <c r="G13" s="63">
        <v>0</v>
      </c>
      <c r="H13" s="63">
        <v>1281.29</v>
      </c>
      <c r="I13" s="63">
        <v>0</v>
      </c>
      <c r="J13" s="63">
        <v>1180.521</v>
      </c>
    </row>
    <row r="14" spans="2:10" ht="20.25" customHeight="1">
      <c r="B14" s="317" t="s">
        <v>972</v>
      </c>
      <c r="C14" s="60">
        <v>0</v>
      </c>
      <c r="D14" s="60">
        <v>0</v>
      </c>
      <c r="E14" s="60">
        <v>0</v>
      </c>
      <c r="F14" s="60">
        <v>0</v>
      </c>
      <c r="G14" s="60">
        <v>0</v>
      </c>
      <c r="H14" s="60">
        <v>1005.985</v>
      </c>
      <c r="I14" s="60">
        <v>3361.1329999999998</v>
      </c>
      <c r="J14" s="60">
        <v>0</v>
      </c>
    </row>
    <row r="15" spans="2:10" ht="20.25" customHeight="1">
      <c r="B15" s="318" t="s">
        <v>973</v>
      </c>
      <c r="C15" s="63">
        <v>0</v>
      </c>
      <c r="D15" s="63">
        <v>59.19</v>
      </c>
      <c r="E15" s="63">
        <v>0</v>
      </c>
      <c r="F15" s="63">
        <v>0</v>
      </c>
      <c r="G15" s="63">
        <v>0</v>
      </c>
      <c r="H15" s="63">
        <v>0</v>
      </c>
      <c r="I15" s="63">
        <v>0</v>
      </c>
      <c r="J15" s="63">
        <v>0</v>
      </c>
    </row>
    <row r="16" spans="2:10" ht="20.25" customHeight="1">
      <c r="B16" s="317" t="s">
        <v>974</v>
      </c>
      <c r="C16" s="60">
        <v>0</v>
      </c>
      <c r="D16" s="60">
        <v>0</v>
      </c>
      <c r="E16" s="60">
        <v>0</v>
      </c>
      <c r="F16" s="60">
        <v>0</v>
      </c>
      <c r="G16" s="60">
        <v>0</v>
      </c>
      <c r="H16" s="60">
        <v>0</v>
      </c>
      <c r="I16" s="60">
        <v>0</v>
      </c>
      <c r="J16" s="60">
        <v>0</v>
      </c>
    </row>
    <row r="17" spans="2:10" ht="20.25" customHeight="1" thickBot="1">
      <c r="B17" s="106" t="s">
        <v>975</v>
      </c>
      <c r="C17" s="452">
        <v>0</v>
      </c>
      <c r="D17" s="452">
        <v>8243.1949999999997</v>
      </c>
      <c r="E17" s="452">
        <v>613.202</v>
      </c>
      <c r="F17" s="452">
        <v>5819.2529999999997</v>
      </c>
      <c r="G17" s="452">
        <v>3111.8879999999999</v>
      </c>
      <c r="H17" s="452">
        <v>7392.1790000000001</v>
      </c>
      <c r="I17" s="452">
        <v>3508.076</v>
      </c>
      <c r="J17" s="452">
        <v>7841.098</v>
      </c>
    </row>
    <row r="18" spans="2:10" ht="13.5" customHeight="1">
      <c r="B18" s="495"/>
      <c r="C18" s="496"/>
      <c r="D18" s="496"/>
      <c r="E18" s="496"/>
      <c r="F18" s="496"/>
      <c r="G18" s="496"/>
      <c r="H18" s="496"/>
      <c r="I18" s="496"/>
      <c r="J18" s="496"/>
    </row>
    <row r="19" spans="2:10" ht="13.5" customHeight="1"/>
    <row r="20" spans="2:10" ht="12.75" customHeight="1"/>
    <row r="21" spans="2:10" ht="12.75" customHeight="1"/>
    <row r="22" spans="2:10" ht="15" customHeight="1"/>
    <row r="23" spans="2:10" ht="20.25" customHeight="1"/>
    <row r="24" spans="2:10" ht="20.25" customHeight="1"/>
    <row r="25" spans="2:10" ht="32.25" customHeight="1"/>
    <row r="26" spans="2:10" ht="33" customHeight="1"/>
    <row r="27" spans="2:10" ht="20.25" customHeight="1"/>
    <row r="28" spans="2:10" ht="20.25" customHeight="1"/>
    <row r="29" spans="2:10" ht="20.25" customHeight="1"/>
    <row r="30" spans="2:10" ht="20.25" customHeight="1"/>
    <row r="31" spans="2:10" ht="20.25" customHeight="1"/>
    <row r="32" spans="2:10" ht="20.25" customHeight="1"/>
    <row r="33" ht="20.25" customHeight="1"/>
    <row r="34" ht="20.25" customHeight="1"/>
    <row r="35" ht="20.25" customHeight="1"/>
    <row r="36" ht="20.25" customHeight="1"/>
    <row r="37" ht="12" customHeight="1"/>
    <row r="38" ht="12" customHeight="1"/>
    <row r="39" ht="12.75" customHeight="1"/>
    <row r="40" ht="12.75" customHeight="1"/>
    <row r="41" ht="15" customHeight="1"/>
    <row r="42" ht="20.25" customHeight="1"/>
    <row r="43" ht="20.25" customHeight="1"/>
    <row r="44" ht="32.25" customHeight="1"/>
    <row r="45" ht="33"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12.75" customHeight="1"/>
    <row r="57" ht="12.75" customHeight="1"/>
  </sheetData>
  <mergeCells count="8">
    <mergeCell ref="B1:G1"/>
    <mergeCell ref="B3:J3"/>
    <mergeCell ref="C5:F5"/>
    <mergeCell ref="G5:J5"/>
    <mergeCell ref="C6:D6"/>
    <mergeCell ref="E6:F6"/>
    <mergeCell ref="G6:H6"/>
    <mergeCell ref="I6:J6"/>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dimension ref="B1:D78"/>
  <sheetViews>
    <sheetView showGridLines="0" showRowColHeaders="0" topLeftCell="A3" zoomScale="85" zoomScaleNormal="85" workbookViewId="0">
      <selection activeCell="B3" sqref="B3:D25"/>
    </sheetView>
  </sheetViews>
  <sheetFormatPr baseColWidth="10" defaultColWidth="9.109375" defaultRowHeight="13.2"/>
  <cols>
    <col min="2" max="2" width="68.88671875"/>
    <col min="3" max="3" width="23.5546875"/>
    <col min="4" max="4" width="11.109375"/>
  </cols>
  <sheetData>
    <row r="1" spans="2:4" ht="12.75" hidden="1" customHeight="1">
      <c r="B1" s="1346" t="s">
        <v>976</v>
      </c>
      <c r="C1" s="1346" t="s">
        <v>0</v>
      </c>
      <c r="D1" s="1346" t="s">
        <v>0</v>
      </c>
    </row>
    <row r="2" spans="2:4" ht="12.75" customHeight="1">
      <c r="B2" s="236"/>
      <c r="C2" s="52"/>
      <c r="D2" s="52"/>
    </row>
    <row r="3" spans="2:4" ht="15" customHeight="1" thickBot="1">
      <c r="B3" s="1310" t="s">
        <v>1973</v>
      </c>
      <c r="C3" s="1310" t="s">
        <v>0</v>
      </c>
      <c r="D3" s="1310" t="s">
        <v>0</v>
      </c>
    </row>
    <row r="4" spans="2:4" ht="15" customHeight="1">
      <c r="B4" s="505" t="s">
        <v>977</v>
      </c>
      <c r="C4" s="506"/>
      <c r="D4" s="506"/>
    </row>
    <row r="5" spans="2:4" ht="33.75" customHeight="1">
      <c r="B5" s="507"/>
      <c r="C5" s="508" t="s">
        <v>978</v>
      </c>
      <c r="D5" s="508" t="s">
        <v>979</v>
      </c>
    </row>
    <row r="6" spans="2:4" ht="25.5" customHeight="1">
      <c r="B6" s="58" t="s">
        <v>980</v>
      </c>
      <c r="C6" s="60">
        <v>945.39400000000001</v>
      </c>
      <c r="D6" s="60">
        <v>150.30099999999999</v>
      </c>
    </row>
    <row r="7" spans="2:4" ht="35.25" customHeight="1">
      <c r="B7" s="259" t="s">
        <v>981</v>
      </c>
      <c r="C7" s="63">
        <v>902.40800000000002</v>
      </c>
      <c r="D7" s="63">
        <v>149.46299999999999</v>
      </c>
    </row>
    <row r="8" spans="2:4" ht="25.5" customHeight="1">
      <c r="B8" s="257" t="s">
        <v>982</v>
      </c>
      <c r="C8" s="60">
        <v>816.95399999999995</v>
      </c>
      <c r="D8" s="60">
        <v>133.25800000000001</v>
      </c>
    </row>
    <row r="9" spans="2:4" ht="25.5" customHeight="1">
      <c r="B9" s="259" t="s">
        <v>983</v>
      </c>
      <c r="C9" s="63">
        <v>80.843000000000004</v>
      </c>
      <c r="D9" s="63">
        <v>16.113</v>
      </c>
    </row>
    <row r="10" spans="2:4" ht="25.5" customHeight="1">
      <c r="B10" s="257" t="s">
        <v>984</v>
      </c>
      <c r="C10" s="60">
        <v>4.6109999999999998</v>
      </c>
      <c r="D10" s="60">
        <v>9.1999999999999998E-2</v>
      </c>
    </row>
    <row r="11" spans="2:4" ht="25.5" customHeight="1">
      <c r="B11" s="259" t="s">
        <v>985</v>
      </c>
      <c r="C11" s="63">
        <v>0</v>
      </c>
      <c r="D11" s="63">
        <v>0</v>
      </c>
    </row>
    <row r="12" spans="2:4" ht="25.5" customHeight="1">
      <c r="B12" s="257" t="s">
        <v>986</v>
      </c>
      <c r="C12" s="60">
        <v>0</v>
      </c>
      <c r="D12" s="60">
        <v>0</v>
      </c>
    </row>
    <row r="13" spans="2:4" ht="25.5" customHeight="1">
      <c r="B13" s="259" t="s">
        <v>987</v>
      </c>
      <c r="C13" s="63">
        <v>2.9740000000000002</v>
      </c>
      <c r="D13" s="63">
        <v>0.59499999999999997</v>
      </c>
    </row>
    <row r="14" spans="2:4" ht="25.5" customHeight="1">
      <c r="B14" s="257" t="s">
        <v>988</v>
      </c>
      <c r="C14" s="60">
        <v>40.012</v>
      </c>
      <c r="D14" s="60">
        <v>0.24299999999999999</v>
      </c>
    </row>
    <row r="15" spans="2:4" ht="25.5" customHeight="1">
      <c r="B15" s="259" t="s">
        <v>989</v>
      </c>
      <c r="C15" s="63">
        <v>0</v>
      </c>
      <c r="D15" s="63">
        <v>0</v>
      </c>
    </row>
    <row r="16" spans="2:4" ht="25.5" customHeight="1" thickBot="1">
      <c r="B16" s="106" t="s">
        <v>990</v>
      </c>
      <c r="C16" s="452">
        <v>0</v>
      </c>
      <c r="D16" s="452">
        <v>0</v>
      </c>
    </row>
    <row r="17" spans="2:4" ht="39.75" customHeight="1">
      <c r="B17" s="314" t="s">
        <v>991</v>
      </c>
      <c r="C17" s="57">
        <v>0</v>
      </c>
      <c r="D17" s="57">
        <v>0</v>
      </c>
    </row>
    <row r="18" spans="2:4" ht="25.5" customHeight="1">
      <c r="B18" s="257" t="s">
        <v>982</v>
      </c>
      <c r="C18" s="60">
        <v>0</v>
      </c>
      <c r="D18" s="60">
        <v>0</v>
      </c>
    </row>
    <row r="19" spans="2:4" ht="25.5" customHeight="1">
      <c r="B19" s="259" t="s">
        <v>983</v>
      </c>
      <c r="C19" s="63">
        <v>0</v>
      </c>
      <c r="D19" s="63">
        <v>0</v>
      </c>
    </row>
    <row r="20" spans="2:4" ht="25.5" customHeight="1">
      <c r="B20" s="257" t="s">
        <v>984</v>
      </c>
      <c r="C20" s="60">
        <v>0</v>
      </c>
      <c r="D20" s="60">
        <v>0</v>
      </c>
    </row>
    <row r="21" spans="2:4" ht="25.5" customHeight="1">
      <c r="B21" s="259" t="s">
        <v>985</v>
      </c>
      <c r="C21" s="63">
        <v>0</v>
      </c>
      <c r="D21" s="63">
        <v>0</v>
      </c>
    </row>
    <row r="22" spans="2:4" ht="25.5" customHeight="1">
      <c r="B22" s="257" t="s">
        <v>986</v>
      </c>
      <c r="C22" s="60">
        <v>0</v>
      </c>
      <c r="D22" s="60">
        <v>0</v>
      </c>
    </row>
    <row r="23" spans="2:4" ht="25.5" customHeight="1">
      <c r="B23" s="259" t="s">
        <v>987</v>
      </c>
      <c r="C23" s="63">
        <v>0</v>
      </c>
      <c r="D23" s="63">
        <v>0</v>
      </c>
    </row>
    <row r="24" spans="2:4" ht="25.5" customHeight="1">
      <c r="B24" s="257" t="s">
        <v>988</v>
      </c>
      <c r="C24" s="60">
        <v>0</v>
      </c>
      <c r="D24" s="60">
        <v>0</v>
      </c>
    </row>
    <row r="25" spans="2:4" ht="25.5" customHeight="1">
      <c r="B25" s="259" t="s">
        <v>992</v>
      </c>
      <c r="C25" s="63">
        <v>0</v>
      </c>
      <c r="D25" s="63">
        <v>0</v>
      </c>
    </row>
    <row r="26" spans="2:4" ht="17.25" customHeight="1"/>
    <row r="27" spans="2:4" ht="12.75" customHeight="1"/>
    <row r="28" spans="2:4" ht="12.75" customHeight="1"/>
    <row r="29" spans="2:4" ht="15" customHeight="1"/>
    <row r="30" spans="2:4" ht="15" customHeight="1"/>
    <row r="31" spans="2:4" ht="33.75" customHeight="1"/>
    <row r="32" spans="2:4" ht="25.5" customHeight="1"/>
    <row r="33" ht="35.25" customHeight="1"/>
    <row r="34" ht="25.5" customHeight="1"/>
    <row r="35" ht="25.5" customHeight="1"/>
    <row r="36" ht="25.5" customHeight="1"/>
    <row r="37" ht="25.5" customHeight="1"/>
    <row r="38" ht="25.5" customHeight="1"/>
    <row r="39" ht="25.5" customHeight="1"/>
    <row r="40" ht="25.5" customHeight="1"/>
    <row r="41" ht="25.5" customHeight="1"/>
    <row r="42" ht="25.5" customHeight="1"/>
    <row r="43" ht="39.75" customHeight="1"/>
    <row r="44" ht="25.5" customHeight="1"/>
    <row r="45" ht="25.5" customHeight="1"/>
    <row r="46" ht="25.5" customHeight="1"/>
    <row r="47" ht="25.5" customHeight="1"/>
    <row r="48" ht="25.5" customHeight="1"/>
    <row r="49" ht="25.5" customHeight="1"/>
    <row r="50" ht="25.5" customHeight="1"/>
    <row r="51" ht="25.5" customHeight="1"/>
    <row r="52" ht="12.75" customHeight="1"/>
    <row r="53" ht="12.75" customHeight="1"/>
    <row r="54" ht="12.75" customHeight="1"/>
    <row r="55" ht="15" customHeight="1"/>
    <row r="56" ht="15" customHeight="1"/>
    <row r="57" ht="33.75" customHeight="1"/>
    <row r="58" ht="25.5" customHeight="1"/>
    <row r="59" ht="35.25" customHeight="1"/>
    <row r="60" ht="25.5" customHeight="1"/>
    <row r="61" ht="25.5" customHeight="1"/>
    <row r="62" ht="25.5" customHeight="1"/>
    <row r="63" ht="25.5" customHeight="1"/>
    <row r="64" ht="25.5" customHeight="1"/>
    <row r="65" ht="25.5" customHeight="1"/>
    <row r="66" ht="25.5" customHeight="1"/>
    <row r="67" ht="25.5" customHeight="1"/>
    <row r="68" ht="25.5" customHeight="1"/>
    <row r="69" ht="39.75" customHeight="1"/>
    <row r="70" ht="25.5" customHeight="1"/>
    <row r="71" ht="25.5" customHeight="1"/>
    <row r="72" ht="25.5" customHeight="1"/>
    <row r="73" ht="25.5" customHeight="1"/>
    <row r="74" ht="25.5" customHeight="1"/>
    <row r="75" ht="25.5" customHeight="1"/>
    <row r="76" ht="25.5" customHeight="1"/>
    <row r="77" ht="25.5" customHeight="1"/>
    <row r="78" ht="12.75" customHeight="1"/>
  </sheetData>
  <mergeCells count="2">
    <mergeCell ref="B1:D1"/>
    <mergeCell ref="B3:D3"/>
  </mergeCell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dimension ref="B1:E38"/>
  <sheetViews>
    <sheetView showGridLines="0" showRowColHeaders="0" topLeftCell="A2" zoomScaleNormal="100" workbookViewId="0"/>
  </sheetViews>
  <sheetFormatPr baseColWidth="10" defaultColWidth="9.109375" defaultRowHeight="13.2"/>
  <cols>
    <col min="2" max="2" width="6.109375"/>
    <col min="3" max="3" width="39"/>
    <col min="4" max="5" width="13.109375"/>
  </cols>
  <sheetData>
    <row r="1" spans="2:5" ht="12.75" hidden="1" customHeight="1">
      <c r="B1" s="1346" t="s">
        <v>993</v>
      </c>
      <c r="C1" s="1346" t="s">
        <v>0</v>
      </c>
      <c r="D1" s="1346" t="s">
        <v>0</v>
      </c>
      <c r="E1" s="1346" t="s">
        <v>0</v>
      </c>
    </row>
    <row r="2" spans="2:5" ht="12.75" customHeight="1">
      <c r="B2" s="52"/>
      <c r="C2" s="52"/>
      <c r="D2" s="52"/>
      <c r="E2" s="52"/>
    </row>
    <row r="3" spans="2:5" ht="33.75" customHeight="1" thickBot="1">
      <c r="B3" s="1310" t="s">
        <v>1974</v>
      </c>
      <c r="C3" s="1310" t="s">
        <v>0</v>
      </c>
      <c r="D3" s="1310" t="s">
        <v>0</v>
      </c>
      <c r="E3" s="1310" t="s">
        <v>0</v>
      </c>
    </row>
    <row r="4" spans="2:5" ht="20.25" customHeight="1">
      <c r="B4" s="1455" t="s">
        <v>994</v>
      </c>
      <c r="C4" s="1455" t="s">
        <v>0</v>
      </c>
      <c r="D4" s="1455" t="s">
        <v>0</v>
      </c>
      <c r="E4" s="509"/>
    </row>
    <row r="5" spans="2:5" ht="31.5" customHeight="1">
      <c r="B5" s="510"/>
      <c r="C5" s="511"/>
      <c r="D5" s="512" t="s">
        <v>995</v>
      </c>
      <c r="E5" s="513" t="s">
        <v>996</v>
      </c>
    </row>
    <row r="6" spans="2:5" ht="23.25" customHeight="1">
      <c r="B6" s="323">
        <v>1</v>
      </c>
      <c r="C6" s="323" t="s">
        <v>997</v>
      </c>
      <c r="D6" s="514">
        <v>0</v>
      </c>
      <c r="E6" s="324">
        <v>0</v>
      </c>
    </row>
    <row r="7" spans="2:5" ht="23.25" customHeight="1">
      <c r="B7" s="325">
        <v>2</v>
      </c>
      <c r="C7" s="515" t="s">
        <v>998</v>
      </c>
      <c r="D7" s="516" t="s">
        <v>999</v>
      </c>
      <c r="E7" s="517">
        <v>0</v>
      </c>
    </row>
    <row r="8" spans="2:5" ht="23.25" customHeight="1">
      <c r="B8" s="323">
        <v>3</v>
      </c>
      <c r="C8" s="518" t="s">
        <v>1000</v>
      </c>
      <c r="D8" s="516" t="s">
        <v>999</v>
      </c>
      <c r="E8" s="519">
        <v>0</v>
      </c>
    </row>
    <row r="9" spans="2:5" ht="23.25" customHeight="1">
      <c r="B9" s="325">
        <v>4</v>
      </c>
      <c r="C9" s="325" t="s">
        <v>1001</v>
      </c>
      <c r="D9" s="520">
        <v>844.91099999999994</v>
      </c>
      <c r="E9" s="326">
        <v>668.125</v>
      </c>
    </row>
    <row r="10" spans="2:5" ht="23.25" customHeight="1">
      <c r="B10" s="323" t="s">
        <v>1002</v>
      </c>
      <c r="C10" s="323" t="s">
        <v>1003</v>
      </c>
      <c r="D10" s="324">
        <v>0</v>
      </c>
      <c r="E10" s="324">
        <v>0</v>
      </c>
    </row>
    <row r="11" spans="2:5" ht="23.25" customHeight="1" thickBot="1">
      <c r="B11" s="521">
        <v>5</v>
      </c>
      <c r="C11" s="521" t="s">
        <v>1004</v>
      </c>
      <c r="D11" s="231">
        <v>844.91099999999994</v>
      </c>
      <c r="E11" s="231">
        <v>668.125</v>
      </c>
    </row>
    <row r="12" spans="2:5" ht="13.5" customHeight="1"/>
    <row r="13" spans="2:5" ht="12.75" customHeight="1"/>
    <row r="14" spans="2:5" ht="12.75" customHeight="1"/>
    <row r="15" spans="2:5" ht="18" customHeight="1"/>
    <row r="16" spans="2:5" ht="20.25" customHeight="1"/>
    <row r="17" ht="27.75" customHeight="1"/>
    <row r="18" ht="23.25" customHeight="1"/>
    <row r="19" ht="23.25" customHeight="1"/>
    <row r="20" ht="23.25" customHeight="1"/>
    <row r="21" ht="23.25" customHeight="1"/>
    <row r="22" ht="23.25" customHeight="1"/>
    <row r="23" ht="23.25" customHeight="1"/>
    <row r="24" ht="12" customHeight="1"/>
    <row r="25" ht="12" customHeight="1"/>
    <row r="26" ht="12.75" customHeight="1"/>
    <row r="27" ht="12.75" customHeight="1"/>
    <row r="28" ht="36" customHeight="1"/>
    <row r="29" ht="20.25" customHeight="1"/>
    <row r="30" ht="27.75" customHeight="1"/>
    <row r="31" ht="23.25" customHeight="1"/>
    <row r="32" ht="23.25" customHeight="1"/>
    <row r="33" ht="23.25" customHeight="1"/>
    <row r="34" ht="23.25" customHeight="1"/>
    <row r="35" ht="23.25" customHeight="1"/>
    <row r="36" ht="23.25" customHeight="1"/>
    <row r="37" ht="12.75" customHeight="1"/>
    <row r="38" ht="12.75" customHeight="1"/>
  </sheetData>
  <mergeCells count="3">
    <mergeCell ref="B1:E1"/>
    <mergeCell ref="B3:E3"/>
    <mergeCell ref="B4:D4"/>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4"/>
  <dimension ref="B1:E54"/>
  <sheetViews>
    <sheetView showGridLines="0" showRowColHeaders="0" topLeftCell="A2" zoomScaleNormal="100" workbookViewId="0"/>
  </sheetViews>
  <sheetFormatPr baseColWidth="10" defaultColWidth="9.109375" defaultRowHeight="13.2"/>
  <cols>
    <col min="2" max="2" width="35.109375"/>
    <col min="3" max="5" width="13.109375"/>
  </cols>
  <sheetData>
    <row r="1" spans="2:5" ht="12.75" hidden="1" customHeight="1">
      <c r="B1" s="1346" t="s">
        <v>1005</v>
      </c>
      <c r="C1" s="1346" t="s">
        <v>0</v>
      </c>
      <c r="D1" s="1346" t="s">
        <v>0</v>
      </c>
      <c r="E1" s="1346" t="s">
        <v>0</v>
      </c>
    </row>
    <row r="2" spans="2:5" ht="12.75" customHeight="1">
      <c r="B2" s="52"/>
      <c r="C2" s="52"/>
      <c r="D2" s="52"/>
      <c r="E2" s="52"/>
    </row>
    <row r="3" spans="2:5" ht="15" customHeight="1" thickBot="1">
      <c r="B3" s="1310" t="s">
        <v>1975</v>
      </c>
      <c r="C3" s="1310" t="s">
        <v>0</v>
      </c>
      <c r="D3" s="1310" t="s">
        <v>0</v>
      </c>
      <c r="E3" s="1310" t="s">
        <v>0</v>
      </c>
    </row>
    <row r="4" spans="2:5" ht="20.25" customHeight="1">
      <c r="B4" s="522" t="s">
        <v>1006</v>
      </c>
      <c r="C4" s="262"/>
      <c r="D4" s="262"/>
      <c r="E4" s="262"/>
    </row>
    <row r="5" spans="2:5" ht="25.5" customHeight="1">
      <c r="B5" s="523"/>
      <c r="C5" s="1341" t="s">
        <v>1007</v>
      </c>
      <c r="D5" s="1341" t="s">
        <v>0</v>
      </c>
      <c r="E5" s="1337" t="s">
        <v>1008</v>
      </c>
    </row>
    <row r="6" spans="2:5" ht="32.25" customHeight="1">
      <c r="B6" s="523"/>
      <c r="C6" s="256" t="s">
        <v>1009</v>
      </c>
      <c r="D6" s="256" t="s">
        <v>1010</v>
      </c>
      <c r="E6" s="1337" t="s">
        <v>0</v>
      </c>
    </row>
    <row r="7" spans="2:5" ht="22.5" customHeight="1" thickBot="1">
      <c r="B7" s="524" t="s">
        <v>1011</v>
      </c>
      <c r="C7" s="525"/>
      <c r="D7" s="525"/>
      <c r="E7" s="525"/>
    </row>
    <row r="8" spans="2:5" ht="22.5" customHeight="1">
      <c r="B8" s="526" t="s">
        <v>1012</v>
      </c>
      <c r="C8" s="57">
        <v>0</v>
      </c>
      <c r="D8" s="57">
        <v>0</v>
      </c>
      <c r="E8" s="57">
        <v>0</v>
      </c>
    </row>
    <row r="9" spans="2:5" ht="22.5" customHeight="1">
      <c r="B9" s="527" t="s">
        <v>1013</v>
      </c>
      <c r="C9" s="60">
        <v>583.1</v>
      </c>
      <c r="D9" s="60">
        <v>10</v>
      </c>
      <c r="E9" s="60">
        <v>0</v>
      </c>
    </row>
    <row r="10" spans="2:5" ht="22.5" customHeight="1">
      <c r="B10" s="528" t="s">
        <v>1014</v>
      </c>
      <c r="C10" s="63">
        <v>0</v>
      </c>
      <c r="D10" s="63">
        <v>0</v>
      </c>
      <c r="E10" s="63">
        <v>0</v>
      </c>
    </row>
    <row r="11" spans="2:5" ht="22.5" customHeight="1">
      <c r="B11" s="527" t="s">
        <v>1015</v>
      </c>
      <c r="C11" s="60">
        <v>0</v>
      </c>
      <c r="D11" s="60">
        <v>0</v>
      </c>
      <c r="E11" s="60">
        <v>0</v>
      </c>
    </row>
    <row r="12" spans="2:5" ht="22.5" customHeight="1">
      <c r="B12" s="528" t="s">
        <v>1016</v>
      </c>
      <c r="C12" s="63">
        <v>0</v>
      </c>
      <c r="D12" s="63">
        <v>0</v>
      </c>
      <c r="E12" s="63">
        <v>0</v>
      </c>
    </row>
    <row r="13" spans="2:5" ht="22.5" customHeight="1" thickBot="1">
      <c r="B13" s="524" t="s">
        <v>1017</v>
      </c>
      <c r="C13" s="319">
        <v>583.1</v>
      </c>
      <c r="D13" s="319">
        <v>10</v>
      </c>
      <c r="E13" s="319">
        <v>0</v>
      </c>
    </row>
    <row r="14" spans="2:5" ht="22.5" customHeight="1" thickBot="1">
      <c r="B14" s="529" t="s">
        <v>1018</v>
      </c>
      <c r="C14" s="530"/>
      <c r="D14" s="530"/>
      <c r="E14" s="530"/>
    </row>
    <row r="15" spans="2:5" ht="22.5" customHeight="1">
      <c r="B15" s="531" t="s">
        <v>1019</v>
      </c>
      <c r="C15" s="64">
        <v>4.3999999999999997E-2</v>
      </c>
      <c r="D15" s="64">
        <v>0.104</v>
      </c>
      <c r="E15" s="64">
        <v>0</v>
      </c>
    </row>
    <row r="16" spans="2:5" ht="22.5" customHeight="1">
      <c r="B16" s="528" t="s">
        <v>1020</v>
      </c>
      <c r="C16" s="63">
        <v>-47.125999999999998</v>
      </c>
      <c r="D16" s="63">
        <v>-2.7E-2</v>
      </c>
      <c r="E16" s="63">
        <v>0</v>
      </c>
    </row>
    <row r="17" spans="2:5" ht="13.5" customHeight="1">
      <c r="B17" s="463"/>
      <c r="C17" s="464"/>
      <c r="D17" s="464"/>
      <c r="E17" s="464"/>
    </row>
    <row r="18" spans="2:5" ht="13.5" customHeight="1"/>
    <row r="19" spans="2:5" ht="12.75" customHeight="1"/>
    <row r="20" spans="2:5" ht="12.75" customHeight="1"/>
    <row r="21" spans="2:5" ht="15" customHeight="1"/>
    <row r="22" spans="2:5" ht="20.25" customHeight="1"/>
    <row r="23" spans="2:5" ht="20.25" customHeight="1"/>
    <row r="24" spans="2:5" ht="32.25" customHeight="1"/>
    <row r="25" spans="2:5" ht="22.5" customHeight="1"/>
    <row r="26" spans="2:5" ht="22.5" customHeight="1"/>
    <row r="27" spans="2:5" ht="22.5" customHeight="1"/>
    <row r="28" spans="2:5" ht="22.5" customHeight="1"/>
    <row r="29" spans="2:5" ht="22.5" customHeight="1"/>
    <row r="30" spans="2:5" ht="22.5" customHeight="1"/>
    <row r="31" spans="2:5" ht="22.5" customHeight="1"/>
    <row r="32" spans="2:5" ht="22.5" customHeight="1"/>
    <row r="33" ht="22.5" customHeight="1"/>
    <row r="34" ht="22.5" customHeight="1"/>
    <row r="35" ht="12" customHeight="1"/>
    <row r="36" ht="12" customHeight="1"/>
    <row r="37" ht="12.75" customHeight="1"/>
    <row r="38" ht="12.75" customHeight="1"/>
    <row r="39" ht="15" customHeight="1"/>
    <row r="40" ht="20.25" customHeight="1"/>
    <row r="41" ht="20.25" customHeight="1"/>
    <row r="42" ht="3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12.75" customHeight="1"/>
    <row r="54" ht="12.75" customHeight="1"/>
  </sheetData>
  <mergeCells count="4">
    <mergeCell ref="B1:E1"/>
    <mergeCell ref="B3:E3"/>
    <mergeCell ref="C5:D5"/>
    <mergeCell ref="E5:E6"/>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5"/>
  <dimension ref="B1:D148"/>
  <sheetViews>
    <sheetView showGridLines="0" showRowColHeaders="0" workbookViewId="0"/>
  </sheetViews>
  <sheetFormatPr baseColWidth="10" defaultColWidth="9.109375" defaultRowHeight="0" customHeight="1" zeroHeight="1"/>
  <cols>
    <col min="1" max="1" width="9.109375" style="1057" customWidth="1"/>
    <col min="2" max="2" width="34" style="1057" customWidth="1"/>
    <col min="3" max="3" width="12" style="1057" customWidth="1"/>
    <col min="4" max="4" width="11" style="1057" customWidth="1"/>
    <col min="5" max="16384" width="9.109375" style="1057"/>
  </cols>
  <sheetData>
    <row r="1" spans="2:4" ht="16.8"/>
    <row r="2" spans="2:4" ht="16.8"/>
    <row r="3" spans="2:4" ht="42" customHeight="1" thickBot="1">
      <c r="B3" s="1456" t="s">
        <v>2023</v>
      </c>
      <c r="C3" s="1456" t="s">
        <v>0</v>
      </c>
      <c r="D3" s="1456" t="s">
        <v>0</v>
      </c>
    </row>
    <row r="4" spans="2:4" ht="15" customHeight="1">
      <c r="B4" s="1083" t="s">
        <v>1153</v>
      </c>
      <c r="C4" s="1084"/>
      <c r="D4" s="1084"/>
    </row>
    <row r="5" spans="2:4" ht="24.75" customHeight="1">
      <c r="B5" s="1087" t="s">
        <v>2025</v>
      </c>
      <c r="C5" s="1088">
        <v>2020</v>
      </c>
      <c r="D5" s="1088">
        <v>2019</v>
      </c>
    </row>
    <row r="6" spans="2:4" ht="27.75" customHeight="1">
      <c r="B6" s="1085" t="s">
        <v>2008</v>
      </c>
      <c r="C6" s="762">
        <v>36121.760999999999</v>
      </c>
      <c r="D6" s="762">
        <v>36388.235000000001</v>
      </c>
    </row>
    <row r="7" spans="2:4" ht="28.5" customHeight="1">
      <c r="B7" s="1086" t="s">
        <v>2024</v>
      </c>
      <c r="C7" s="713">
        <v>104.39700000000001</v>
      </c>
      <c r="D7" s="713">
        <v>134.26300000000001</v>
      </c>
    </row>
    <row r="8" spans="2:4" ht="16.8"/>
    <row r="9" spans="2:4" ht="16.8"/>
    <row r="10" spans="2:4" ht="16.8"/>
    <row r="11" spans="2:4" ht="16.8"/>
    <row r="12" spans="2:4" ht="16.8"/>
    <row r="13" spans="2:4" ht="16.8"/>
    <row r="14" spans="2:4" ht="16.8"/>
    <row r="15" spans="2:4" ht="16.8"/>
    <row r="16" spans="2:4" ht="16.8"/>
    <row r="17" ht="16.8"/>
    <row r="18" ht="16.8"/>
    <row r="19" ht="16.8"/>
    <row r="20" ht="16.8"/>
    <row r="21" ht="16.8"/>
    <row r="22" ht="16.8"/>
    <row r="23" ht="16.8"/>
    <row r="24" ht="16.8"/>
    <row r="25" ht="16.8"/>
    <row r="26" ht="16.8"/>
    <row r="27" ht="16.8"/>
    <row r="28" ht="16.8"/>
    <row r="29" ht="16.8"/>
    <row r="30" ht="16.8"/>
    <row r="31" ht="16.8"/>
    <row r="32" ht="16.8"/>
    <row r="33" ht="16.8"/>
    <row r="34" ht="16.8"/>
    <row r="35" ht="16.8"/>
    <row r="36" ht="16.8"/>
    <row r="37" ht="16.8"/>
    <row r="38" ht="16.8"/>
    <row r="39" ht="16.8"/>
    <row r="40" ht="16.8"/>
    <row r="41" ht="16.8"/>
    <row r="42" ht="16.8"/>
    <row r="43" ht="16.8"/>
    <row r="44" ht="16.8"/>
    <row r="45" ht="16.8"/>
    <row r="46" ht="16.8"/>
    <row r="47" ht="16.8"/>
    <row r="48" ht="16.8"/>
    <row r="49" ht="16.8"/>
    <row r="50" ht="16.8"/>
    <row r="51" ht="16.8"/>
    <row r="52" ht="16.8"/>
    <row r="53" ht="16.8"/>
    <row r="54" ht="16.8"/>
    <row r="55" ht="16.8"/>
    <row r="56" ht="16.8"/>
    <row r="57" ht="16.8"/>
    <row r="58" ht="16.8"/>
    <row r="59" ht="16.8"/>
    <row r="60" ht="16.8"/>
    <row r="61" ht="16.8"/>
    <row r="62" ht="16.8"/>
    <row r="63" ht="16.8"/>
    <row r="64" ht="16.8"/>
    <row r="65" ht="16.8"/>
    <row r="66" ht="16.8"/>
    <row r="67" ht="16.8"/>
    <row r="68" ht="16.8"/>
    <row r="69" ht="16.8"/>
    <row r="70" ht="16.8"/>
    <row r="71" ht="16.8"/>
    <row r="72" ht="16.8"/>
    <row r="73" ht="16.8"/>
    <row r="74" ht="16.8"/>
    <row r="75" ht="16.8"/>
    <row r="76" ht="16.8"/>
    <row r="77" ht="16.8"/>
    <row r="78" ht="16.8"/>
    <row r="79" ht="16.8"/>
    <row r="80" ht="16.8"/>
    <row r="81" ht="16.8"/>
    <row r="82" ht="16.8"/>
    <row r="83" ht="16.8"/>
    <row r="84" ht="16.8"/>
    <row r="85" ht="16.8"/>
    <row r="86" ht="16.8"/>
    <row r="87" ht="16.8"/>
    <row r="88" ht="16.8"/>
    <row r="89" ht="16.8"/>
    <row r="90" ht="16.8"/>
    <row r="91" ht="16.8"/>
    <row r="92" ht="16.8"/>
    <row r="93" ht="16.8"/>
    <row r="94" ht="16.8"/>
    <row r="95" ht="16.8"/>
    <row r="96" ht="16.8"/>
    <row r="97" ht="16.8"/>
    <row r="98" ht="16.8"/>
    <row r="99" ht="16.8"/>
    <row r="100" ht="16.8"/>
    <row r="101" ht="16.8"/>
    <row r="102" ht="16.8"/>
    <row r="103" ht="16.8"/>
    <row r="104" ht="16.8"/>
    <row r="105" ht="16.8"/>
    <row r="106" ht="16.8"/>
    <row r="107" ht="16.8"/>
    <row r="108" ht="16.8"/>
    <row r="109" ht="16.8"/>
    <row r="110" ht="16.8"/>
    <row r="111" ht="16.8"/>
    <row r="112" ht="16.8"/>
    <row r="113" ht="16.8"/>
    <row r="114" ht="16.8"/>
    <row r="115" ht="16.8"/>
    <row r="116" ht="16.8"/>
    <row r="117" ht="16.8"/>
    <row r="118" ht="16.8"/>
    <row r="119" ht="16.8"/>
    <row r="120" ht="16.8"/>
    <row r="121" ht="16.8"/>
    <row r="122" ht="16.8"/>
    <row r="123" ht="16.8"/>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row r="148" ht="0" hidden="1" customHeight="1"/>
  </sheetData>
  <mergeCells count="1">
    <mergeCell ref="B3:D3"/>
  </mergeCells>
  <pageMargins left="0.7" right="0.7" top="0.75" bottom="0.75" header="0.3" footer="0.3"/>
  <pageSetup orientation="portrait" horizontalDpi="72" verticalDpi="72"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dimension ref="B1:X93"/>
  <sheetViews>
    <sheetView showGridLines="0" showRowColHeaders="0" topLeftCell="A6" zoomScale="70" zoomScaleNormal="70" workbookViewId="0"/>
  </sheetViews>
  <sheetFormatPr baseColWidth="10" defaultColWidth="9.109375" defaultRowHeight="13.2"/>
  <cols>
    <col min="2" max="2" width="34.5546875"/>
    <col min="3" max="23" width="8.33203125"/>
    <col min="24" max="24" width="12.33203125"/>
  </cols>
  <sheetData>
    <row r="1" spans="2:24" ht="12.9" hidden="1" customHeight="1">
      <c r="B1" s="1346" t="s">
        <v>1093</v>
      </c>
      <c r="C1" s="1346" t="s">
        <v>0</v>
      </c>
      <c r="D1" s="1346" t="s">
        <v>0</v>
      </c>
      <c r="E1" s="1346" t="s">
        <v>0</v>
      </c>
      <c r="F1" s="1346" t="s">
        <v>0</v>
      </c>
      <c r="G1" s="1346" t="s">
        <v>0</v>
      </c>
      <c r="H1" s="1346" t="s">
        <v>0</v>
      </c>
      <c r="I1" s="1346" t="s">
        <v>0</v>
      </c>
      <c r="J1" s="1346" t="s">
        <v>0</v>
      </c>
      <c r="K1" s="1346" t="s">
        <v>0</v>
      </c>
      <c r="L1" s="1346" t="s">
        <v>0</v>
      </c>
      <c r="M1" s="1346" t="s">
        <v>0</v>
      </c>
      <c r="N1" s="1346" t="s">
        <v>0</v>
      </c>
      <c r="O1" s="1346" t="s">
        <v>0</v>
      </c>
      <c r="P1" s="1346" t="s">
        <v>0</v>
      </c>
      <c r="Q1" s="1346" t="s">
        <v>0</v>
      </c>
      <c r="R1" s="1346" t="s">
        <v>0</v>
      </c>
      <c r="S1" s="1346" t="s">
        <v>0</v>
      </c>
      <c r="T1" s="1346" t="s">
        <v>0</v>
      </c>
      <c r="U1" s="1346" t="s">
        <v>0</v>
      </c>
      <c r="V1" s="1346" t="s">
        <v>0</v>
      </c>
      <c r="W1" s="1346" t="s">
        <v>0</v>
      </c>
      <c r="X1" s="1346" t="s">
        <v>0</v>
      </c>
    </row>
    <row r="2" spans="2:24" ht="18.75" customHeight="1">
      <c r="B2" s="236"/>
      <c r="C2" s="52"/>
      <c r="D2" s="52"/>
      <c r="E2" s="52"/>
      <c r="F2" s="52"/>
      <c r="G2" s="52"/>
      <c r="H2" s="52"/>
      <c r="I2" s="52"/>
      <c r="J2" s="52"/>
      <c r="K2" s="52"/>
      <c r="L2" s="52"/>
      <c r="M2" s="52"/>
      <c r="N2" s="52"/>
      <c r="O2" s="52"/>
      <c r="P2" s="52"/>
      <c r="Q2" s="52"/>
      <c r="R2" s="52"/>
      <c r="S2" s="52"/>
      <c r="T2" s="52"/>
      <c r="U2" s="52"/>
      <c r="V2" s="52"/>
      <c r="W2" s="52"/>
      <c r="X2" s="52"/>
    </row>
    <row r="3" spans="2:24" ht="18" customHeight="1" thickBot="1">
      <c r="B3" s="292" t="s">
        <v>1977</v>
      </c>
      <c r="C3" s="53"/>
      <c r="D3" s="53"/>
      <c r="E3" s="53"/>
      <c r="F3" s="53"/>
      <c r="G3" s="53"/>
      <c r="H3" s="53"/>
      <c r="I3" s="53"/>
      <c r="J3" s="53"/>
      <c r="K3" s="53"/>
      <c r="L3" s="53"/>
      <c r="M3" s="53"/>
      <c r="N3" s="53"/>
      <c r="O3" s="53"/>
      <c r="P3" s="53"/>
      <c r="Q3" s="53"/>
      <c r="R3" s="53"/>
      <c r="S3" s="53"/>
      <c r="T3" s="53"/>
      <c r="U3" s="53"/>
      <c r="V3" s="53"/>
      <c r="W3" s="53"/>
      <c r="X3" s="53"/>
    </row>
    <row r="4" spans="2:24" ht="15" customHeight="1">
      <c r="B4" s="98" t="s">
        <v>1094</v>
      </c>
      <c r="C4" s="576"/>
      <c r="D4" s="576"/>
      <c r="E4" s="376"/>
      <c r="F4" s="576"/>
      <c r="G4" s="576"/>
      <c r="H4" s="576"/>
      <c r="I4" s="576"/>
      <c r="J4" s="576"/>
      <c r="K4" s="576"/>
      <c r="L4" s="576"/>
      <c r="M4" s="576"/>
      <c r="N4" s="576"/>
      <c r="O4" s="576"/>
      <c r="P4" s="576"/>
      <c r="Q4" s="576"/>
      <c r="R4" s="576"/>
      <c r="S4" s="576"/>
      <c r="T4" s="577"/>
      <c r="U4" s="577"/>
      <c r="V4" s="577"/>
      <c r="W4" s="577"/>
      <c r="X4" s="577"/>
    </row>
    <row r="5" spans="2:24" ht="37.5" customHeight="1">
      <c r="B5" s="578"/>
      <c r="C5" s="1457" t="s">
        <v>1095</v>
      </c>
      <c r="D5" s="1341" t="s">
        <v>0</v>
      </c>
      <c r="E5" s="1341" t="s">
        <v>0</v>
      </c>
      <c r="F5" s="1341" t="s">
        <v>0</v>
      </c>
      <c r="G5" s="1458" t="s">
        <v>0</v>
      </c>
      <c r="H5" s="1457" t="s">
        <v>1096</v>
      </c>
      <c r="I5" s="1341" t="s">
        <v>0</v>
      </c>
      <c r="J5" s="1341" t="s">
        <v>0</v>
      </c>
      <c r="K5" s="1458" t="s">
        <v>0</v>
      </c>
      <c r="L5" s="1457" t="s">
        <v>1097</v>
      </c>
      <c r="M5" s="1341" t="s">
        <v>0</v>
      </c>
      <c r="N5" s="1341" t="s">
        <v>0</v>
      </c>
      <c r="O5" s="1458" t="s">
        <v>0</v>
      </c>
      <c r="P5" s="1457" t="s">
        <v>1098</v>
      </c>
      <c r="Q5" s="1341" t="s">
        <v>0</v>
      </c>
      <c r="R5" s="1341" t="s">
        <v>0</v>
      </c>
      <c r="S5" s="1458" t="s">
        <v>0</v>
      </c>
      <c r="T5" s="1457" t="s">
        <v>1099</v>
      </c>
      <c r="U5" s="1341" t="s">
        <v>0</v>
      </c>
      <c r="V5" s="1341" t="s">
        <v>0</v>
      </c>
      <c r="W5" s="1458" t="s">
        <v>0</v>
      </c>
      <c r="X5" s="1459" t="s">
        <v>1100</v>
      </c>
    </row>
    <row r="6" spans="2:24" ht="111" customHeight="1">
      <c r="B6" s="578"/>
      <c r="C6" s="579" t="s">
        <v>1101</v>
      </c>
      <c r="D6" s="580" t="s">
        <v>1102</v>
      </c>
      <c r="E6" s="580" t="s">
        <v>1103</v>
      </c>
      <c r="F6" s="580" t="s">
        <v>1104</v>
      </c>
      <c r="G6" s="581" t="s">
        <v>1105</v>
      </c>
      <c r="H6" s="582" t="s">
        <v>1106</v>
      </c>
      <c r="I6" s="583" t="s">
        <v>1107</v>
      </c>
      <c r="J6" s="583" t="s">
        <v>1108</v>
      </c>
      <c r="K6" s="584" t="s">
        <v>1109</v>
      </c>
      <c r="L6" s="582" t="s">
        <v>1106</v>
      </c>
      <c r="M6" s="583" t="s">
        <v>1107</v>
      </c>
      <c r="N6" s="583" t="s">
        <v>1108</v>
      </c>
      <c r="O6" s="584" t="s">
        <v>1109</v>
      </c>
      <c r="P6" s="582" t="s">
        <v>1106</v>
      </c>
      <c r="Q6" s="583" t="s">
        <v>1107</v>
      </c>
      <c r="R6" s="583" t="s">
        <v>1108</v>
      </c>
      <c r="S6" s="584" t="s">
        <v>1109</v>
      </c>
      <c r="T6" s="582" t="s">
        <v>1106</v>
      </c>
      <c r="U6" s="583" t="s">
        <v>1107</v>
      </c>
      <c r="V6" s="583" t="s">
        <v>1108</v>
      </c>
      <c r="W6" s="584" t="s">
        <v>1109</v>
      </c>
      <c r="X6" s="1459" t="s">
        <v>0</v>
      </c>
    </row>
    <row r="7" spans="2:24" ht="25.5" customHeight="1" thickBot="1">
      <c r="B7" s="585" t="s">
        <v>1110</v>
      </c>
      <c r="C7" s="586">
        <v>1256.5520000000001</v>
      </c>
      <c r="D7" s="586">
        <v>1313.3969999999999</v>
      </c>
      <c r="E7" s="586">
        <v>0.35399999999999998</v>
      </c>
      <c r="F7" s="586">
        <v>17.047000000000001</v>
      </c>
      <c r="G7" s="586">
        <v>6.4619999999999997</v>
      </c>
      <c r="H7" s="586">
        <v>2578.462</v>
      </c>
      <c r="I7" s="586">
        <v>0.89300000000000002</v>
      </c>
      <c r="J7" s="586">
        <v>14.456</v>
      </c>
      <c r="K7" s="586">
        <v>0</v>
      </c>
      <c r="L7" s="586">
        <v>700.56899999999996</v>
      </c>
      <c r="M7" s="586">
        <v>1.675</v>
      </c>
      <c r="N7" s="586">
        <v>22.530999999999999</v>
      </c>
      <c r="O7" s="586">
        <v>0</v>
      </c>
      <c r="P7" s="586">
        <v>613.46399999999994</v>
      </c>
      <c r="Q7" s="586">
        <v>1.675</v>
      </c>
      <c r="R7" s="586">
        <v>22.530999999999999</v>
      </c>
      <c r="S7" s="586">
        <v>0</v>
      </c>
      <c r="T7" s="586">
        <v>49.076999999999998</v>
      </c>
      <c r="U7" s="586">
        <v>0.13400000000000001</v>
      </c>
      <c r="V7" s="586">
        <v>1.802</v>
      </c>
      <c r="W7" s="586">
        <v>0</v>
      </c>
      <c r="X7" s="586">
        <v>1.35</v>
      </c>
    </row>
    <row r="8" spans="2:24" ht="25.5" customHeight="1">
      <c r="B8" s="587" t="s">
        <v>1111</v>
      </c>
      <c r="C8" s="588">
        <v>94.043999999999997</v>
      </c>
      <c r="D8" s="588">
        <v>0.49299999999999999</v>
      </c>
      <c r="E8" s="588">
        <v>0.35399999999999998</v>
      </c>
      <c r="F8" s="588">
        <v>17.047000000000001</v>
      </c>
      <c r="G8" s="588">
        <v>6.4619999999999997</v>
      </c>
      <c r="H8" s="588">
        <v>103.051</v>
      </c>
      <c r="I8" s="588">
        <v>0.89300000000000002</v>
      </c>
      <c r="J8" s="588">
        <v>14.456</v>
      </c>
      <c r="K8" s="588">
        <v>0</v>
      </c>
      <c r="L8" s="588">
        <v>113.535</v>
      </c>
      <c r="M8" s="588">
        <v>1.675</v>
      </c>
      <c r="N8" s="588">
        <v>22.530999999999999</v>
      </c>
      <c r="O8" s="588">
        <v>0</v>
      </c>
      <c r="P8" s="588">
        <v>26.43</v>
      </c>
      <c r="Q8" s="588">
        <v>1.675</v>
      </c>
      <c r="R8" s="588">
        <v>22.530999999999999</v>
      </c>
      <c r="S8" s="588">
        <v>0</v>
      </c>
      <c r="T8" s="588">
        <v>2.1139999999999999</v>
      </c>
      <c r="U8" s="588">
        <v>0.13400000000000001</v>
      </c>
      <c r="V8" s="588">
        <v>1.802</v>
      </c>
      <c r="W8" s="588">
        <v>0</v>
      </c>
      <c r="X8" s="588">
        <v>1.35</v>
      </c>
    </row>
    <row r="9" spans="2:24" ht="25.5" customHeight="1">
      <c r="B9" s="325" t="s">
        <v>1112</v>
      </c>
      <c r="C9" s="326">
        <v>94.043999999999997</v>
      </c>
      <c r="D9" s="326">
        <v>0.49299999999999999</v>
      </c>
      <c r="E9" s="326">
        <v>0.35399999999999998</v>
      </c>
      <c r="F9" s="326">
        <v>17.047000000000001</v>
      </c>
      <c r="G9" s="326">
        <v>6.4619999999999997</v>
      </c>
      <c r="H9" s="326">
        <v>103.051</v>
      </c>
      <c r="I9" s="326">
        <v>0.89300000000000002</v>
      </c>
      <c r="J9" s="326">
        <v>14.456</v>
      </c>
      <c r="K9" s="326">
        <v>0</v>
      </c>
      <c r="L9" s="326">
        <v>113.535</v>
      </c>
      <c r="M9" s="326">
        <v>1.675</v>
      </c>
      <c r="N9" s="326">
        <v>22.530999999999999</v>
      </c>
      <c r="O9" s="326">
        <v>0</v>
      </c>
      <c r="P9" s="326">
        <v>26.43</v>
      </c>
      <c r="Q9" s="326">
        <v>1.675</v>
      </c>
      <c r="R9" s="326">
        <v>22.530999999999999</v>
      </c>
      <c r="S9" s="326">
        <v>0</v>
      </c>
      <c r="T9" s="326">
        <v>2.1139999999999999</v>
      </c>
      <c r="U9" s="326">
        <v>0.13400000000000001</v>
      </c>
      <c r="V9" s="326">
        <v>1.802</v>
      </c>
      <c r="W9" s="326">
        <v>0</v>
      </c>
      <c r="X9" s="326">
        <v>1.35</v>
      </c>
    </row>
    <row r="10" spans="2:24" ht="25.5" customHeight="1">
      <c r="B10" s="323" t="s">
        <v>1113</v>
      </c>
      <c r="C10" s="324">
        <v>94.043999999999997</v>
      </c>
      <c r="D10" s="324">
        <v>0.49299999999999999</v>
      </c>
      <c r="E10" s="324">
        <v>0.35399999999999998</v>
      </c>
      <c r="F10" s="324">
        <v>17.047000000000001</v>
      </c>
      <c r="G10" s="324">
        <v>6.4619999999999997</v>
      </c>
      <c r="H10" s="324">
        <v>103.051</v>
      </c>
      <c r="I10" s="324">
        <v>0.89300000000000002</v>
      </c>
      <c r="J10" s="324">
        <v>14.456</v>
      </c>
      <c r="K10" s="324">
        <v>0</v>
      </c>
      <c r="L10" s="324">
        <v>113.535</v>
      </c>
      <c r="M10" s="324">
        <v>1.675</v>
      </c>
      <c r="N10" s="324">
        <v>22.530999999999999</v>
      </c>
      <c r="O10" s="324">
        <v>0</v>
      </c>
      <c r="P10" s="324">
        <v>26.43</v>
      </c>
      <c r="Q10" s="324">
        <v>1.675</v>
      </c>
      <c r="R10" s="324">
        <v>22.530999999999999</v>
      </c>
      <c r="S10" s="324">
        <v>0</v>
      </c>
      <c r="T10" s="324">
        <v>2.1139999999999999</v>
      </c>
      <c r="U10" s="324">
        <v>0.13400000000000001</v>
      </c>
      <c r="V10" s="324">
        <v>1.802</v>
      </c>
      <c r="W10" s="324">
        <v>0</v>
      </c>
      <c r="X10" s="324">
        <v>1.35</v>
      </c>
    </row>
    <row r="11" spans="2:24" ht="25.5" customHeight="1">
      <c r="B11" s="325" t="s">
        <v>1114</v>
      </c>
      <c r="C11" s="326">
        <v>0</v>
      </c>
      <c r="D11" s="326">
        <v>0</v>
      </c>
      <c r="E11" s="326">
        <v>0</v>
      </c>
      <c r="F11" s="326">
        <v>0</v>
      </c>
      <c r="G11" s="326">
        <v>0</v>
      </c>
      <c r="H11" s="326">
        <v>0</v>
      </c>
      <c r="I11" s="326">
        <v>0</v>
      </c>
      <c r="J11" s="326">
        <v>0</v>
      </c>
      <c r="K11" s="326">
        <v>0</v>
      </c>
      <c r="L11" s="326">
        <v>0</v>
      </c>
      <c r="M11" s="326">
        <v>0</v>
      </c>
      <c r="N11" s="326">
        <v>0</v>
      </c>
      <c r="O11" s="326">
        <v>0</v>
      </c>
      <c r="P11" s="326">
        <v>0</v>
      </c>
      <c r="Q11" s="326">
        <v>0</v>
      </c>
      <c r="R11" s="326">
        <v>0</v>
      </c>
      <c r="S11" s="326">
        <v>0</v>
      </c>
      <c r="T11" s="326">
        <v>0</v>
      </c>
      <c r="U11" s="326">
        <v>0</v>
      </c>
      <c r="V11" s="326">
        <v>0</v>
      </c>
      <c r="W11" s="326">
        <v>0</v>
      </c>
      <c r="X11" s="326">
        <v>0</v>
      </c>
    </row>
    <row r="12" spans="2:24" ht="25.5" customHeight="1">
      <c r="B12" s="323" t="s">
        <v>1115</v>
      </c>
      <c r="C12" s="324">
        <v>0</v>
      </c>
      <c r="D12" s="324">
        <v>0</v>
      </c>
      <c r="E12" s="324">
        <v>0</v>
      </c>
      <c r="F12" s="324">
        <v>0</v>
      </c>
      <c r="G12" s="324">
        <v>0</v>
      </c>
      <c r="H12" s="324">
        <v>0</v>
      </c>
      <c r="I12" s="324">
        <v>0</v>
      </c>
      <c r="J12" s="324">
        <v>0</v>
      </c>
      <c r="K12" s="324">
        <v>0</v>
      </c>
      <c r="L12" s="324">
        <v>0</v>
      </c>
      <c r="M12" s="324">
        <v>0</v>
      </c>
      <c r="N12" s="324">
        <v>0</v>
      </c>
      <c r="O12" s="324">
        <v>0</v>
      </c>
      <c r="P12" s="324">
        <v>0</v>
      </c>
      <c r="Q12" s="324">
        <v>0</v>
      </c>
      <c r="R12" s="324">
        <v>0</v>
      </c>
      <c r="S12" s="324">
        <v>0</v>
      </c>
      <c r="T12" s="324">
        <v>0</v>
      </c>
      <c r="U12" s="324">
        <v>0</v>
      </c>
      <c r="V12" s="324">
        <v>0</v>
      </c>
      <c r="W12" s="324">
        <v>0</v>
      </c>
      <c r="X12" s="324">
        <v>0</v>
      </c>
    </row>
    <row r="13" spans="2:24" ht="25.5" customHeight="1">
      <c r="B13" s="325" t="s">
        <v>1116</v>
      </c>
      <c r="C13" s="326">
        <v>0</v>
      </c>
      <c r="D13" s="326">
        <v>0</v>
      </c>
      <c r="E13" s="326">
        <v>0</v>
      </c>
      <c r="F13" s="326">
        <v>0</v>
      </c>
      <c r="G13" s="326">
        <v>0</v>
      </c>
      <c r="H13" s="326">
        <v>0</v>
      </c>
      <c r="I13" s="326">
        <v>0</v>
      </c>
      <c r="J13" s="326">
        <v>0</v>
      </c>
      <c r="K13" s="326">
        <v>0</v>
      </c>
      <c r="L13" s="326">
        <v>0</v>
      </c>
      <c r="M13" s="326">
        <v>0</v>
      </c>
      <c r="N13" s="326">
        <v>0</v>
      </c>
      <c r="O13" s="326">
        <v>0</v>
      </c>
      <c r="P13" s="326">
        <v>0</v>
      </c>
      <c r="Q13" s="326">
        <v>0</v>
      </c>
      <c r="R13" s="326">
        <v>0</v>
      </c>
      <c r="S13" s="326">
        <v>0</v>
      </c>
      <c r="T13" s="326">
        <v>0</v>
      </c>
      <c r="U13" s="326">
        <v>0</v>
      </c>
      <c r="V13" s="326">
        <v>0</v>
      </c>
      <c r="W13" s="326">
        <v>0</v>
      </c>
      <c r="X13" s="326">
        <v>0</v>
      </c>
    </row>
    <row r="14" spans="2:24" ht="25.5" customHeight="1">
      <c r="B14" s="323" t="s">
        <v>1117</v>
      </c>
      <c r="C14" s="324">
        <v>0</v>
      </c>
      <c r="D14" s="324">
        <v>0</v>
      </c>
      <c r="E14" s="324">
        <v>0</v>
      </c>
      <c r="F14" s="324">
        <v>0</v>
      </c>
      <c r="G14" s="324">
        <v>0</v>
      </c>
      <c r="H14" s="324">
        <v>0</v>
      </c>
      <c r="I14" s="324">
        <v>0</v>
      </c>
      <c r="J14" s="324">
        <v>0</v>
      </c>
      <c r="K14" s="324">
        <v>0</v>
      </c>
      <c r="L14" s="324">
        <v>0</v>
      </c>
      <c r="M14" s="324">
        <v>0</v>
      </c>
      <c r="N14" s="324">
        <v>0</v>
      </c>
      <c r="O14" s="324">
        <v>0</v>
      </c>
      <c r="P14" s="324">
        <v>0</v>
      </c>
      <c r="Q14" s="324">
        <v>0</v>
      </c>
      <c r="R14" s="324">
        <v>0</v>
      </c>
      <c r="S14" s="324">
        <v>0</v>
      </c>
      <c r="T14" s="324">
        <v>0</v>
      </c>
      <c r="U14" s="324">
        <v>0</v>
      </c>
      <c r="V14" s="324">
        <v>0</v>
      </c>
      <c r="W14" s="324">
        <v>0</v>
      </c>
      <c r="X14" s="324">
        <v>0</v>
      </c>
    </row>
    <row r="15" spans="2:24" ht="25.5" customHeight="1">
      <c r="B15" s="589" t="s">
        <v>1118</v>
      </c>
      <c r="C15" s="590">
        <v>1162.508</v>
      </c>
      <c r="D15" s="590">
        <v>1312.904</v>
      </c>
      <c r="E15" s="590">
        <v>0</v>
      </c>
      <c r="F15" s="590">
        <v>0</v>
      </c>
      <c r="G15" s="590">
        <v>0</v>
      </c>
      <c r="H15" s="590">
        <v>2475.4110000000001</v>
      </c>
      <c r="I15" s="590">
        <v>0</v>
      </c>
      <c r="J15" s="590">
        <v>0</v>
      </c>
      <c r="K15" s="590">
        <v>0</v>
      </c>
      <c r="L15" s="590">
        <v>587.03399999999999</v>
      </c>
      <c r="M15" s="590">
        <v>0</v>
      </c>
      <c r="N15" s="590">
        <v>0</v>
      </c>
      <c r="O15" s="590">
        <v>0</v>
      </c>
      <c r="P15" s="590">
        <v>587.03399999999999</v>
      </c>
      <c r="Q15" s="590">
        <v>0</v>
      </c>
      <c r="R15" s="590">
        <v>0</v>
      </c>
      <c r="S15" s="590">
        <v>0</v>
      </c>
      <c r="T15" s="590">
        <v>46.963000000000001</v>
      </c>
      <c r="U15" s="590">
        <v>0</v>
      </c>
      <c r="V15" s="590">
        <v>0</v>
      </c>
      <c r="W15" s="590">
        <v>0</v>
      </c>
      <c r="X15" s="590">
        <v>0</v>
      </c>
    </row>
    <row r="16" spans="2:24" ht="25.5" customHeight="1">
      <c r="B16" s="323" t="s">
        <v>1112</v>
      </c>
      <c r="C16" s="324">
        <v>1162.508</v>
      </c>
      <c r="D16" s="324">
        <v>1312.904</v>
      </c>
      <c r="E16" s="324">
        <v>0</v>
      </c>
      <c r="F16" s="324">
        <v>0</v>
      </c>
      <c r="G16" s="324">
        <v>0</v>
      </c>
      <c r="H16" s="324">
        <v>2475.4110000000001</v>
      </c>
      <c r="I16" s="324">
        <v>0</v>
      </c>
      <c r="J16" s="324">
        <v>0</v>
      </c>
      <c r="K16" s="324">
        <v>0</v>
      </c>
      <c r="L16" s="324">
        <v>587.03399999999999</v>
      </c>
      <c r="M16" s="324">
        <v>0</v>
      </c>
      <c r="N16" s="324">
        <v>0</v>
      </c>
      <c r="O16" s="324">
        <v>0</v>
      </c>
      <c r="P16" s="324">
        <v>587.03399999999999</v>
      </c>
      <c r="Q16" s="324">
        <v>0</v>
      </c>
      <c r="R16" s="324">
        <v>0</v>
      </c>
      <c r="S16" s="324">
        <v>0</v>
      </c>
      <c r="T16" s="324">
        <v>46.963000000000001</v>
      </c>
      <c r="U16" s="324">
        <v>0</v>
      </c>
      <c r="V16" s="324">
        <v>0</v>
      </c>
      <c r="W16" s="324">
        <v>0</v>
      </c>
      <c r="X16" s="324">
        <v>0</v>
      </c>
    </row>
    <row r="17" spans="2:24" ht="25.5" customHeight="1">
      <c r="B17" s="325" t="s">
        <v>1113</v>
      </c>
      <c r="C17" s="326">
        <v>0</v>
      </c>
      <c r="D17" s="326">
        <v>1312.904</v>
      </c>
      <c r="E17" s="326">
        <v>0</v>
      </c>
      <c r="F17" s="326">
        <v>0</v>
      </c>
      <c r="G17" s="326">
        <v>0</v>
      </c>
      <c r="H17" s="326">
        <v>1312.904</v>
      </c>
      <c r="I17" s="326">
        <v>0</v>
      </c>
      <c r="J17" s="326">
        <v>0</v>
      </c>
      <c r="K17" s="326">
        <v>0</v>
      </c>
      <c r="L17" s="326">
        <v>412.65800000000002</v>
      </c>
      <c r="M17" s="326">
        <v>0</v>
      </c>
      <c r="N17" s="326">
        <v>0</v>
      </c>
      <c r="O17" s="326">
        <v>0</v>
      </c>
      <c r="P17" s="326">
        <v>412.65800000000002</v>
      </c>
      <c r="Q17" s="326">
        <v>0</v>
      </c>
      <c r="R17" s="326">
        <v>0</v>
      </c>
      <c r="S17" s="326">
        <v>0</v>
      </c>
      <c r="T17" s="326">
        <v>33.012999999999998</v>
      </c>
      <c r="U17" s="326">
        <v>0</v>
      </c>
      <c r="V17" s="326">
        <v>0</v>
      </c>
      <c r="W17" s="326">
        <v>0</v>
      </c>
      <c r="X17" s="326">
        <v>0</v>
      </c>
    </row>
    <row r="18" spans="2:24" ht="25.5" customHeight="1">
      <c r="B18" s="323" t="s">
        <v>1114</v>
      </c>
      <c r="C18" s="324">
        <v>1162.508</v>
      </c>
      <c r="D18" s="324">
        <v>0</v>
      </c>
      <c r="E18" s="324">
        <v>0</v>
      </c>
      <c r="F18" s="324">
        <v>0</v>
      </c>
      <c r="G18" s="324">
        <v>0</v>
      </c>
      <c r="H18" s="324">
        <v>1162.508</v>
      </c>
      <c r="I18" s="324">
        <v>0</v>
      </c>
      <c r="J18" s="324">
        <v>0</v>
      </c>
      <c r="K18" s="324">
        <v>0</v>
      </c>
      <c r="L18" s="324">
        <v>174.376</v>
      </c>
      <c r="M18" s="324">
        <v>0</v>
      </c>
      <c r="N18" s="324">
        <v>0</v>
      </c>
      <c r="O18" s="324">
        <v>0</v>
      </c>
      <c r="P18" s="324">
        <v>174.376</v>
      </c>
      <c r="Q18" s="324">
        <v>0</v>
      </c>
      <c r="R18" s="324">
        <v>0</v>
      </c>
      <c r="S18" s="324">
        <v>0</v>
      </c>
      <c r="T18" s="324">
        <v>13.95</v>
      </c>
      <c r="U18" s="324">
        <v>0</v>
      </c>
      <c r="V18" s="324">
        <v>0</v>
      </c>
      <c r="W18" s="324">
        <v>0</v>
      </c>
      <c r="X18" s="324">
        <v>0</v>
      </c>
    </row>
    <row r="19" spans="2:24" ht="33" customHeight="1">
      <c r="B19" s="325" t="s">
        <v>1115</v>
      </c>
      <c r="C19" s="326">
        <v>0</v>
      </c>
      <c r="D19" s="326">
        <v>0</v>
      </c>
      <c r="E19" s="326">
        <v>0</v>
      </c>
      <c r="F19" s="326">
        <v>0</v>
      </c>
      <c r="G19" s="326">
        <v>0</v>
      </c>
      <c r="H19" s="326">
        <v>0</v>
      </c>
      <c r="I19" s="326">
        <v>0</v>
      </c>
      <c r="J19" s="326">
        <v>0</v>
      </c>
      <c r="K19" s="326">
        <v>0</v>
      </c>
      <c r="L19" s="326">
        <v>0</v>
      </c>
      <c r="M19" s="326">
        <v>0</v>
      </c>
      <c r="N19" s="326">
        <v>0</v>
      </c>
      <c r="O19" s="326">
        <v>0</v>
      </c>
      <c r="P19" s="326">
        <v>0</v>
      </c>
      <c r="Q19" s="326">
        <v>0</v>
      </c>
      <c r="R19" s="326">
        <v>0</v>
      </c>
      <c r="S19" s="326">
        <v>0</v>
      </c>
      <c r="T19" s="326">
        <v>0</v>
      </c>
      <c r="U19" s="326">
        <v>0</v>
      </c>
      <c r="V19" s="326">
        <v>0</v>
      </c>
      <c r="W19" s="326">
        <v>0</v>
      </c>
      <c r="X19" s="326">
        <v>0</v>
      </c>
    </row>
    <row r="20" spans="2:24" ht="24.75" customHeight="1">
      <c r="B20" s="323" t="s">
        <v>1116</v>
      </c>
      <c r="C20" s="324">
        <v>0</v>
      </c>
      <c r="D20" s="324">
        <v>0</v>
      </c>
      <c r="E20" s="324">
        <v>0</v>
      </c>
      <c r="F20" s="324">
        <v>0</v>
      </c>
      <c r="G20" s="324">
        <v>0</v>
      </c>
      <c r="H20" s="324">
        <v>0</v>
      </c>
      <c r="I20" s="324">
        <v>0</v>
      </c>
      <c r="J20" s="324">
        <v>0</v>
      </c>
      <c r="K20" s="324">
        <v>0</v>
      </c>
      <c r="L20" s="324">
        <v>0</v>
      </c>
      <c r="M20" s="324">
        <v>0</v>
      </c>
      <c r="N20" s="324">
        <v>0</v>
      </c>
      <c r="O20" s="324">
        <v>0</v>
      </c>
      <c r="P20" s="324">
        <v>0</v>
      </c>
      <c r="Q20" s="324">
        <v>0</v>
      </c>
      <c r="R20" s="324">
        <v>0</v>
      </c>
      <c r="S20" s="324">
        <v>0</v>
      </c>
      <c r="T20" s="324">
        <v>0</v>
      </c>
      <c r="U20" s="324">
        <v>0</v>
      </c>
      <c r="V20" s="324">
        <v>0</v>
      </c>
      <c r="W20" s="324">
        <v>0</v>
      </c>
      <c r="X20" s="324">
        <v>0</v>
      </c>
    </row>
    <row r="21" spans="2:24" ht="24.75" customHeight="1">
      <c r="B21" s="325" t="s">
        <v>1117</v>
      </c>
      <c r="C21" s="326">
        <v>0</v>
      </c>
      <c r="D21" s="326">
        <v>0</v>
      </c>
      <c r="E21" s="326">
        <v>0</v>
      </c>
      <c r="F21" s="326">
        <v>0</v>
      </c>
      <c r="G21" s="326">
        <v>0</v>
      </c>
      <c r="H21" s="326">
        <v>0</v>
      </c>
      <c r="I21" s="326">
        <v>0</v>
      </c>
      <c r="J21" s="326">
        <v>0</v>
      </c>
      <c r="K21" s="326">
        <v>0</v>
      </c>
      <c r="L21" s="326">
        <v>0</v>
      </c>
      <c r="M21" s="326">
        <v>0</v>
      </c>
      <c r="N21" s="326">
        <v>0</v>
      </c>
      <c r="O21" s="326">
        <v>0</v>
      </c>
      <c r="P21" s="326">
        <v>0</v>
      </c>
      <c r="Q21" s="326">
        <v>0</v>
      </c>
      <c r="R21" s="326">
        <v>0</v>
      </c>
      <c r="S21" s="326">
        <v>0</v>
      </c>
      <c r="T21" s="326">
        <v>0</v>
      </c>
      <c r="U21" s="326">
        <v>0</v>
      </c>
      <c r="V21" s="326">
        <v>0</v>
      </c>
      <c r="W21" s="326">
        <v>0</v>
      </c>
      <c r="X21" s="326">
        <v>0</v>
      </c>
    </row>
    <row r="22" spans="2:24" ht="20.25" customHeight="1">
      <c r="B22" s="1446" t="s">
        <v>1119</v>
      </c>
      <c r="C22" s="1446" t="s">
        <v>0</v>
      </c>
      <c r="D22" s="1446" t="s">
        <v>0</v>
      </c>
      <c r="E22" s="1446" t="s">
        <v>0</v>
      </c>
      <c r="F22" s="1446" t="s">
        <v>0</v>
      </c>
      <c r="G22" s="1446" t="s">
        <v>0</v>
      </c>
      <c r="H22" s="1446" t="s">
        <v>0</v>
      </c>
      <c r="I22" s="1446" t="s">
        <v>0</v>
      </c>
      <c r="J22" s="1446" t="s">
        <v>0</v>
      </c>
      <c r="K22" s="1446" t="s">
        <v>0</v>
      </c>
      <c r="L22" s="1446" t="s">
        <v>0</v>
      </c>
      <c r="M22" s="1446" t="s">
        <v>0</v>
      </c>
      <c r="N22" s="1446" t="s">
        <v>0</v>
      </c>
      <c r="O22" s="1446" t="s">
        <v>0</v>
      </c>
      <c r="P22" s="1446" t="s">
        <v>0</v>
      </c>
      <c r="Q22" s="1446" t="s">
        <v>0</v>
      </c>
      <c r="R22" s="1446" t="s">
        <v>0</v>
      </c>
      <c r="S22" s="1446" t="s">
        <v>0</v>
      </c>
      <c r="T22" s="1446" t="s">
        <v>0</v>
      </c>
      <c r="U22" s="1446" t="s">
        <v>0</v>
      </c>
      <c r="V22" s="1446" t="s">
        <v>0</v>
      </c>
      <c r="W22" s="1446" t="s">
        <v>0</v>
      </c>
      <c r="X22" s="1446" t="s">
        <v>0</v>
      </c>
    </row>
    <row r="23" spans="2:24" ht="13.5" customHeight="1">
      <c r="B23" s="1446" t="s">
        <v>1120</v>
      </c>
      <c r="C23" s="1446" t="s">
        <v>0</v>
      </c>
      <c r="D23" s="1446" t="s">
        <v>0</v>
      </c>
      <c r="E23" s="1446" t="s">
        <v>0</v>
      </c>
      <c r="F23" s="1446" t="s">
        <v>0</v>
      </c>
      <c r="G23" s="1446" t="s">
        <v>0</v>
      </c>
      <c r="H23" s="1446" t="s">
        <v>0</v>
      </c>
      <c r="I23" s="1446" t="s">
        <v>0</v>
      </c>
      <c r="J23" s="1446" t="s">
        <v>0</v>
      </c>
      <c r="K23" s="1446" t="s">
        <v>0</v>
      </c>
      <c r="L23" s="1446" t="s">
        <v>0</v>
      </c>
      <c r="M23" s="1446" t="s">
        <v>0</v>
      </c>
      <c r="N23" s="1446" t="s">
        <v>0</v>
      </c>
      <c r="O23" s="1446" t="s">
        <v>0</v>
      </c>
      <c r="P23" s="1446" t="s">
        <v>0</v>
      </c>
      <c r="Q23" s="1446" t="s">
        <v>0</v>
      </c>
      <c r="R23" s="1446" t="s">
        <v>0</v>
      </c>
      <c r="S23" s="1446" t="s">
        <v>0</v>
      </c>
      <c r="T23" s="1446" t="s">
        <v>0</v>
      </c>
      <c r="U23" s="1446" t="s">
        <v>0</v>
      </c>
      <c r="V23" s="1446" t="s">
        <v>0</v>
      </c>
      <c r="W23" s="1446" t="s">
        <v>0</v>
      </c>
      <c r="X23" s="1446" t="s">
        <v>0</v>
      </c>
    </row>
    <row r="24" spans="2:24" ht="13.5" customHeight="1">
      <c r="B24" s="1446" t="s">
        <v>1121</v>
      </c>
      <c r="C24" s="1446" t="s">
        <v>0</v>
      </c>
      <c r="D24" s="1446" t="s">
        <v>0</v>
      </c>
      <c r="E24" s="1446" t="s">
        <v>0</v>
      </c>
      <c r="F24" s="1446" t="s">
        <v>0</v>
      </c>
      <c r="G24" s="1446" t="s">
        <v>0</v>
      </c>
      <c r="H24" s="1446" t="s">
        <v>0</v>
      </c>
      <c r="I24" s="1446" t="s">
        <v>0</v>
      </c>
      <c r="J24" s="1446" t="s">
        <v>0</v>
      </c>
      <c r="K24" s="1446" t="s">
        <v>0</v>
      </c>
      <c r="L24" s="1446" t="s">
        <v>0</v>
      </c>
      <c r="M24" s="1446" t="s">
        <v>0</v>
      </c>
      <c r="N24" s="1446" t="s">
        <v>0</v>
      </c>
      <c r="O24" s="1446" t="s">
        <v>0</v>
      </c>
      <c r="P24" s="1446" t="s">
        <v>0</v>
      </c>
      <c r="Q24" s="1446" t="s">
        <v>0</v>
      </c>
      <c r="R24" s="1446" t="s">
        <v>0</v>
      </c>
      <c r="S24" s="1446" t="s">
        <v>0</v>
      </c>
      <c r="T24" s="1446" t="s">
        <v>0</v>
      </c>
      <c r="U24" s="1446" t="s">
        <v>0</v>
      </c>
      <c r="V24" s="1446" t="s">
        <v>0</v>
      </c>
      <c r="W24" s="1446" t="s">
        <v>0</v>
      </c>
      <c r="X24" s="1446" t="s">
        <v>0</v>
      </c>
    </row>
    <row r="25" spans="2:24" ht="13.5" customHeight="1">
      <c r="B25" s="1446" t="s">
        <v>1122</v>
      </c>
      <c r="C25" s="1446" t="s">
        <v>0</v>
      </c>
      <c r="D25" s="1446" t="s">
        <v>0</v>
      </c>
      <c r="E25" s="1446" t="s">
        <v>0</v>
      </c>
      <c r="F25" s="1446" t="s">
        <v>0</v>
      </c>
      <c r="G25" s="1446" t="s">
        <v>0</v>
      </c>
      <c r="H25" s="1446" t="s">
        <v>0</v>
      </c>
      <c r="I25" s="1446" t="s">
        <v>0</v>
      </c>
      <c r="J25" s="1446" t="s">
        <v>0</v>
      </c>
      <c r="K25" s="1446" t="s">
        <v>0</v>
      </c>
      <c r="L25" s="1446" t="s">
        <v>0</v>
      </c>
      <c r="M25" s="1446" t="s">
        <v>0</v>
      </c>
      <c r="N25" s="1446" t="s">
        <v>0</v>
      </c>
      <c r="O25" s="1446" t="s">
        <v>0</v>
      </c>
      <c r="P25" s="1446" t="s">
        <v>0</v>
      </c>
      <c r="Q25" s="1446" t="s">
        <v>0</v>
      </c>
      <c r="R25" s="1446" t="s">
        <v>0</v>
      </c>
      <c r="S25" s="1446" t="s">
        <v>0</v>
      </c>
      <c r="T25" s="1446" t="s">
        <v>0</v>
      </c>
      <c r="U25" s="1446" t="s">
        <v>0</v>
      </c>
      <c r="V25" s="1446" t="s">
        <v>0</v>
      </c>
      <c r="W25" s="1446" t="s">
        <v>0</v>
      </c>
      <c r="X25" s="1446" t="s">
        <v>0</v>
      </c>
    </row>
    <row r="26" spans="2:24" ht="13.5" customHeight="1">
      <c r="B26" s="1446" t="s">
        <v>1123</v>
      </c>
      <c r="C26" s="1446" t="s">
        <v>0</v>
      </c>
      <c r="D26" s="1446" t="s">
        <v>0</v>
      </c>
      <c r="E26" s="1446" t="s">
        <v>0</v>
      </c>
      <c r="F26" s="1446" t="s">
        <v>0</v>
      </c>
      <c r="G26" s="1446" t="s">
        <v>0</v>
      </c>
      <c r="H26" s="1446" t="s">
        <v>0</v>
      </c>
      <c r="I26" s="1446" t="s">
        <v>0</v>
      </c>
      <c r="J26" s="1446" t="s">
        <v>0</v>
      </c>
      <c r="K26" s="1446" t="s">
        <v>0</v>
      </c>
      <c r="L26" s="1446" t="s">
        <v>0</v>
      </c>
      <c r="M26" s="1446" t="s">
        <v>0</v>
      </c>
      <c r="N26" s="1446" t="s">
        <v>0</v>
      </c>
      <c r="O26" s="1446" t="s">
        <v>0</v>
      </c>
      <c r="P26" s="1446" t="s">
        <v>0</v>
      </c>
      <c r="Q26" s="1446" t="s">
        <v>0</v>
      </c>
      <c r="R26" s="1446" t="s">
        <v>0</v>
      </c>
      <c r="S26" s="1446" t="s">
        <v>0</v>
      </c>
      <c r="T26" s="1446" t="s">
        <v>0</v>
      </c>
      <c r="U26" s="1446" t="s">
        <v>0</v>
      </c>
      <c r="V26" s="1446" t="s">
        <v>0</v>
      </c>
      <c r="W26" s="1446" t="s">
        <v>0</v>
      </c>
      <c r="X26" s="1446" t="s">
        <v>0</v>
      </c>
    </row>
    <row r="27" spans="2:24" ht="13.5" customHeight="1">
      <c r="B27" s="1446"/>
      <c r="C27" s="1446" t="s">
        <v>0</v>
      </c>
      <c r="D27" s="1446" t="s">
        <v>0</v>
      </c>
      <c r="E27" s="1446" t="s">
        <v>0</v>
      </c>
      <c r="F27" s="1446" t="s">
        <v>0</v>
      </c>
      <c r="G27" s="1446" t="s">
        <v>0</v>
      </c>
      <c r="H27" s="1446" t="s">
        <v>0</v>
      </c>
      <c r="I27" s="1446" t="s">
        <v>0</v>
      </c>
      <c r="J27" s="1446" t="s">
        <v>0</v>
      </c>
      <c r="K27" s="1446" t="s">
        <v>0</v>
      </c>
      <c r="L27" s="1446" t="s">
        <v>0</v>
      </c>
      <c r="M27" s="1446" t="s">
        <v>0</v>
      </c>
      <c r="N27" s="1446" t="s">
        <v>0</v>
      </c>
      <c r="O27" s="1446" t="s">
        <v>0</v>
      </c>
      <c r="P27" s="1446" t="s">
        <v>0</v>
      </c>
      <c r="Q27" s="1446" t="s">
        <v>0</v>
      </c>
      <c r="R27" s="1446" t="s">
        <v>0</v>
      </c>
      <c r="S27" s="1446" t="s">
        <v>0</v>
      </c>
      <c r="T27" s="1446" t="s">
        <v>0</v>
      </c>
      <c r="U27" s="1446" t="s">
        <v>0</v>
      </c>
      <c r="V27" s="1446" t="s">
        <v>0</v>
      </c>
      <c r="W27" s="1446" t="s">
        <v>0</v>
      </c>
      <c r="X27" s="1446" t="s">
        <v>0</v>
      </c>
    </row>
    <row r="28" spans="2:24" ht="13.5" customHeight="1">
      <c r="B28" s="1446"/>
      <c r="C28" s="1446" t="s">
        <v>0</v>
      </c>
      <c r="D28" s="1446" t="s">
        <v>0</v>
      </c>
      <c r="E28" s="1446" t="s">
        <v>0</v>
      </c>
      <c r="F28" s="1446" t="s">
        <v>0</v>
      </c>
      <c r="G28" s="1446" t="s">
        <v>0</v>
      </c>
      <c r="H28" s="1446" t="s">
        <v>0</v>
      </c>
      <c r="I28" s="1446" t="s">
        <v>0</v>
      </c>
      <c r="J28" s="1446" t="s">
        <v>0</v>
      </c>
      <c r="K28" s="1446" t="s">
        <v>0</v>
      </c>
      <c r="L28" s="1446" t="s">
        <v>0</v>
      </c>
      <c r="M28" s="1446" t="s">
        <v>0</v>
      </c>
      <c r="N28" s="1446" t="s">
        <v>0</v>
      </c>
      <c r="O28" s="1446" t="s">
        <v>0</v>
      </c>
      <c r="P28" s="1446" t="s">
        <v>0</v>
      </c>
      <c r="Q28" s="1446" t="s">
        <v>0</v>
      </c>
      <c r="R28" s="1446" t="s">
        <v>0</v>
      </c>
      <c r="S28" s="1446" t="s">
        <v>0</v>
      </c>
      <c r="T28" s="1446" t="s">
        <v>0</v>
      </c>
      <c r="U28" s="1446" t="s">
        <v>0</v>
      </c>
      <c r="V28" s="1446" t="s">
        <v>0</v>
      </c>
      <c r="W28" s="1446" t="s">
        <v>0</v>
      </c>
      <c r="X28" s="1446" t="s">
        <v>0</v>
      </c>
    </row>
    <row r="29" spans="2:24" ht="12.6" customHeight="1">
      <c r="B29" s="1446"/>
      <c r="C29" s="1446" t="s">
        <v>0</v>
      </c>
      <c r="D29" s="1446" t="s">
        <v>0</v>
      </c>
      <c r="E29" s="1446" t="s">
        <v>0</v>
      </c>
      <c r="F29" s="1446" t="s">
        <v>0</v>
      </c>
      <c r="G29" s="1446" t="s">
        <v>0</v>
      </c>
      <c r="H29" s="1446" t="s">
        <v>0</v>
      </c>
      <c r="I29" s="1446" t="s">
        <v>0</v>
      </c>
      <c r="J29" s="1446" t="s">
        <v>0</v>
      </c>
      <c r="K29" s="1446" t="s">
        <v>0</v>
      </c>
      <c r="L29" s="1446" t="s">
        <v>0</v>
      </c>
      <c r="M29" s="1446" t="s">
        <v>0</v>
      </c>
      <c r="N29" s="1446" t="s">
        <v>0</v>
      </c>
      <c r="O29" s="1446" t="s">
        <v>0</v>
      </c>
      <c r="P29" s="1446" t="s">
        <v>0</v>
      </c>
      <c r="Q29" s="1446" t="s">
        <v>0</v>
      </c>
      <c r="R29" s="1446" t="s">
        <v>0</v>
      </c>
      <c r="S29" s="1446" t="s">
        <v>0</v>
      </c>
      <c r="T29" s="1446" t="s">
        <v>0</v>
      </c>
      <c r="U29" s="1446" t="s">
        <v>0</v>
      </c>
      <c r="V29" s="1446" t="s">
        <v>0</v>
      </c>
      <c r="W29" s="1446" t="s">
        <v>0</v>
      </c>
      <c r="X29" s="1446" t="s">
        <v>0</v>
      </c>
    </row>
    <row r="30" spans="2:24" ht="12.6" customHeight="1">
      <c r="B30" s="591"/>
      <c r="C30" s="591"/>
      <c r="D30" s="591"/>
      <c r="E30" s="591"/>
      <c r="F30" s="591"/>
      <c r="G30" s="591"/>
      <c r="H30" s="591"/>
      <c r="I30" s="591"/>
      <c r="J30" s="591"/>
      <c r="K30" s="591"/>
      <c r="L30" s="591"/>
      <c r="M30" s="591"/>
      <c r="N30" s="591"/>
      <c r="O30" s="591"/>
      <c r="P30" s="591"/>
      <c r="Q30" s="591"/>
      <c r="R30" s="591"/>
      <c r="S30" s="591"/>
      <c r="T30" s="591"/>
      <c r="U30" s="591"/>
      <c r="V30" s="591"/>
      <c r="W30" s="591"/>
      <c r="X30" s="591"/>
    </row>
    <row r="31" spans="2:24" ht="12.9" customHeight="1"/>
    <row r="32" spans="2:24" ht="12.9" customHeight="1"/>
    <row r="33" ht="18.75" customHeight="1"/>
    <row r="34" ht="18" customHeight="1"/>
    <row r="35" ht="15" customHeight="1"/>
    <row r="36" ht="37.5" customHeight="1"/>
    <row r="37" ht="111"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33" customHeight="1"/>
    <row r="51" ht="24.75" customHeight="1"/>
    <row r="52" ht="24.75" customHeight="1"/>
    <row r="53" ht="13.5" customHeight="1"/>
    <row r="54" ht="13.5" customHeight="1"/>
    <row r="55" ht="13.5" customHeight="1"/>
    <row r="56" ht="13.5" customHeight="1"/>
    <row r="57" ht="13.5" customHeight="1"/>
    <row r="58" ht="13.5" customHeight="1"/>
    <row r="59" ht="13.5" customHeight="1"/>
    <row r="60" ht="13.5" customHeight="1"/>
    <row r="61" ht="12.6" customHeight="1"/>
    <row r="62" ht="12.6" customHeight="1"/>
    <row r="63" ht="12.9" customHeight="1"/>
    <row r="64" ht="18.75" customHeight="1"/>
    <row r="65" ht="18" customHeight="1"/>
    <row r="66" ht="15" customHeight="1"/>
    <row r="67" ht="37.5" customHeight="1"/>
    <row r="68" ht="111"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33" customHeight="1"/>
    <row r="82" ht="24.75" customHeight="1"/>
    <row r="83" ht="24.75" customHeight="1"/>
    <row r="84" ht="13.5" customHeight="1"/>
    <row r="85" ht="13.5" customHeight="1"/>
    <row r="86" ht="13.5" customHeight="1"/>
    <row r="87" ht="13.5" customHeight="1"/>
    <row r="88" ht="13.5" customHeight="1"/>
    <row r="89" ht="13.5" customHeight="1"/>
    <row r="90" ht="13.5" customHeight="1"/>
    <row r="91" ht="13.5" customHeight="1"/>
    <row r="92" ht="12.75" customHeight="1"/>
    <row r="93" ht="12.75" customHeight="1"/>
  </sheetData>
  <mergeCells count="15">
    <mergeCell ref="B1:X1"/>
    <mergeCell ref="C5:G5"/>
    <mergeCell ref="H5:K5"/>
    <mergeCell ref="L5:O5"/>
    <mergeCell ref="P5:S5"/>
    <mergeCell ref="T5:W5"/>
    <mergeCell ref="X5:X6"/>
    <mergeCell ref="B27:X27"/>
    <mergeCell ref="B28:X28"/>
    <mergeCell ref="B29:X29"/>
    <mergeCell ref="B22:X22"/>
    <mergeCell ref="B23:X23"/>
    <mergeCell ref="B24:X24"/>
    <mergeCell ref="B25:X25"/>
    <mergeCell ref="B26:X26"/>
  </mergeCells>
  <printOptions horizont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dimension ref="B1:X92"/>
  <sheetViews>
    <sheetView showGridLines="0" showRowColHeaders="0" topLeftCell="A2" zoomScaleNormal="100" workbookViewId="0"/>
  </sheetViews>
  <sheetFormatPr baseColWidth="10" defaultColWidth="9.109375" defaultRowHeight="13.2"/>
  <cols>
    <col min="2" max="2" width="34.5546875"/>
    <col min="3" max="23" width="8.33203125"/>
    <col min="24" max="24" width="12.33203125"/>
  </cols>
  <sheetData>
    <row r="1" spans="2:24" ht="12.9" hidden="1" customHeight="1">
      <c r="B1" s="1346" t="s">
        <v>1124</v>
      </c>
      <c r="C1" s="1346" t="s">
        <v>0</v>
      </c>
      <c r="D1" s="1346" t="s">
        <v>0</v>
      </c>
      <c r="E1" s="1346" t="s">
        <v>0</v>
      </c>
      <c r="F1" s="1346" t="s">
        <v>0</v>
      </c>
      <c r="G1" s="1346" t="s">
        <v>0</v>
      </c>
      <c r="H1" s="1346" t="s">
        <v>0</v>
      </c>
      <c r="I1" s="1346" t="s">
        <v>0</v>
      </c>
      <c r="J1" s="1346" t="s">
        <v>0</v>
      </c>
      <c r="K1" s="1346" t="s">
        <v>0</v>
      </c>
      <c r="L1" s="1346" t="s">
        <v>0</v>
      </c>
      <c r="M1" s="1346" t="s">
        <v>0</v>
      </c>
      <c r="N1" s="1346" t="s">
        <v>0</v>
      </c>
      <c r="O1" s="1346" t="s">
        <v>0</v>
      </c>
      <c r="P1" s="1346" t="s">
        <v>0</v>
      </c>
      <c r="Q1" s="1346" t="s">
        <v>0</v>
      </c>
      <c r="R1" s="1346" t="s">
        <v>0</v>
      </c>
      <c r="S1" s="1346" t="s">
        <v>0</v>
      </c>
      <c r="T1" s="1346" t="s">
        <v>0</v>
      </c>
      <c r="U1" s="1346" t="s">
        <v>0</v>
      </c>
      <c r="V1" s="1346" t="s">
        <v>0</v>
      </c>
      <c r="W1" s="1346" t="s">
        <v>0</v>
      </c>
      <c r="X1" s="1346" t="s">
        <v>0</v>
      </c>
    </row>
    <row r="2" spans="2:24" ht="18.75" customHeight="1">
      <c r="B2" s="236"/>
      <c r="C2" s="52"/>
      <c r="D2" s="52"/>
      <c r="E2" s="52"/>
      <c r="F2" s="52"/>
      <c r="G2" s="52"/>
      <c r="H2" s="52"/>
      <c r="I2" s="52"/>
      <c r="J2" s="52"/>
      <c r="K2" s="52"/>
      <c r="L2" s="52"/>
      <c r="M2" s="52"/>
      <c r="N2" s="52"/>
      <c r="O2" s="52"/>
      <c r="P2" s="52"/>
      <c r="Q2" s="52"/>
      <c r="R2" s="52"/>
      <c r="S2" s="52"/>
      <c r="T2" s="52"/>
      <c r="U2" s="52"/>
      <c r="V2" s="52"/>
      <c r="W2" s="52"/>
      <c r="X2" s="52"/>
    </row>
    <row r="3" spans="2:24" ht="18" customHeight="1" thickBot="1">
      <c r="B3" s="292" t="s">
        <v>1978</v>
      </c>
      <c r="C3" s="53"/>
      <c r="D3" s="53"/>
      <c r="E3" s="53"/>
      <c r="F3" s="53"/>
      <c r="G3" s="53"/>
      <c r="H3" s="53"/>
      <c r="I3" s="53"/>
      <c r="J3" s="53"/>
      <c r="K3" s="53"/>
      <c r="L3" s="53"/>
      <c r="M3" s="53"/>
      <c r="N3" s="53"/>
      <c r="O3" s="53"/>
      <c r="P3" s="53"/>
      <c r="Q3" s="53"/>
      <c r="R3" s="53"/>
      <c r="S3" s="53"/>
      <c r="T3" s="53"/>
      <c r="U3" s="53"/>
      <c r="V3" s="53"/>
      <c r="W3" s="53"/>
      <c r="X3" s="53"/>
    </row>
    <row r="4" spans="2:24" ht="15" customHeight="1">
      <c r="B4" s="592" t="s">
        <v>1125</v>
      </c>
      <c r="C4" s="576"/>
      <c r="D4" s="576"/>
      <c r="E4" s="376"/>
      <c r="F4" s="576"/>
      <c r="G4" s="576"/>
      <c r="H4" s="576"/>
      <c r="I4" s="576"/>
      <c r="J4" s="576"/>
      <c r="K4" s="576"/>
      <c r="L4" s="576"/>
      <c r="M4" s="576"/>
      <c r="N4" s="576"/>
      <c r="O4" s="576"/>
      <c r="P4" s="576"/>
      <c r="Q4" s="576"/>
      <c r="R4" s="576"/>
      <c r="S4" s="576"/>
      <c r="T4" s="577"/>
      <c r="U4" s="577"/>
      <c r="V4" s="577"/>
      <c r="W4" s="577"/>
      <c r="X4" s="577"/>
    </row>
    <row r="5" spans="2:24" ht="37.5" customHeight="1">
      <c r="B5" s="578"/>
      <c r="C5" s="1457" t="s">
        <v>1126</v>
      </c>
      <c r="D5" s="1341" t="s">
        <v>0</v>
      </c>
      <c r="E5" s="1341" t="s">
        <v>0</v>
      </c>
      <c r="F5" s="1341" t="s">
        <v>0</v>
      </c>
      <c r="G5" s="1458" t="s">
        <v>0</v>
      </c>
      <c r="H5" s="1457" t="s">
        <v>1127</v>
      </c>
      <c r="I5" s="1341" t="s">
        <v>0</v>
      </c>
      <c r="J5" s="1341" t="s">
        <v>0</v>
      </c>
      <c r="K5" s="1458" t="s">
        <v>0</v>
      </c>
      <c r="L5" s="1459" t="s">
        <v>1128</v>
      </c>
      <c r="M5" s="1337" t="s">
        <v>0</v>
      </c>
      <c r="N5" s="1337" t="s">
        <v>0</v>
      </c>
      <c r="O5" s="1460" t="s">
        <v>0</v>
      </c>
      <c r="P5" s="1457" t="s">
        <v>1129</v>
      </c>
      <c r="Q5" s="1341" t="s">
        <v>0</v>
      </c>
      <c r="R5" s="1341" t="s">
        <v>0</v>
      </c>
      <c r="S5" s="1458" t="s">
        <v>0</v>
      </c>
      <c r="T5" s="1457" t="s">
        <v>1130</v>
      </c>
      <c r="U5" s="1341" t="s">
        <v>0</v>
      </c>
      <c r="V5" s="1341" t="s">
        <v>0</v>
      </c>
      <c r="W5" s="1458" t="s">
        <v>0</v>
      </c>
      <c r="X5" s="1459" t="s">
        <v>1131</v>
      </c>
    </row>
    <row r="6" spans="2:24" ht="111" customHeight="1">
      <c r="B6" s="578"/>
      <c r="C6" s="579" t="s">
        <v>1101</v>
      </c>
      <c r="D6" s="580" t="s">
        <v>1102</v>
      </c>
      <c r="E6" s="580" t="s">
        <v>1103</v>
      </c>
      <c r="F6" s="580" t="s">
        <v>1104</v>
      </c>
      <c r="G6" s="581" t="s">
        <v>1105</v>
      </c>
      <c r="H6" s="579" t="s">
        <v>1132</v>
      </c>
      <c r="I6" s="583" t="s">
        <v>1133</v>
      </c>
      <c r="J6" s="583" t="s">
        <v>1134</v>
      </c>
      <c r="K6" s="584" t="s">
        <v>1109</v>
      </c>
      <c r="L6" s="579" t="s">
        <v>1132</v>
      </c>
      <c r="M6" s="583" t="s">
        <v>1133</v>
      </c>
      <c r="N6" s="583" t="s">
        <v>1134</v>
      </c>
      <c r="O6" s="584" t="s">
        <v>1109</v>
      </c>
      <c r="P6" s="579" t="s">
        <v>1132</v>
      </c>
      <c r="Q6" s="583" t="s">
        <v>1133</v>
      </c>
      <c r="R6" s="583" t="s">
        <v>1134</v>
      </c>
      <c r="S6" s="584" t="s">
        <v>1109</v>
      </c>
      <c r="T6" s="579" t="s">
        <v>1132</v>
      </c>
      <c r="U6" s="583" t="s">
        <v>1133</v>
      </c>
      <c r="V6" s="583" t="s">
        <v>1134</v>
      </c>
      <c r="W6" s="584" t="s">
        <v>1109</v>
      </c>
      <c r="X6" s="1459" t="s">
        <v>0</v>
      </c>
    </row>
    <row r="7" spans="2:24" ht="25.5" customHeight="1" thickBot="1">
      <c r="B7" s="593" t="s">
        <v>1135</v>
      </c>
      <c r="C7" s="594">
        <v>0</v>
      </c>
      <c r="D7" s="594">
        <v>34.167999999999999</v>
      </c>
      <c r="E7" s="594">
        <v>70.180000000000007</v>
      </c>
      <c r="F7" s="594">
        <v>0</v>
      </c>
      <c r="G7" s="594">
        <v>4.9000000000000002E-2</v>
      </c>
      <c r="H7" s="594">
        <v>0</v>
      </c>
      <c r="I7" s="594">
        <v>104.348</v>
      </c>
      <c r="J7" s="594">
        <v>0</v>
      </c>
      <c r="K7" s="594">
        <v>4.9000000000000002E-2</v>
      </c>
      <c r="L7" s="594">
        <v>0</v>
      </c>
      <c r="M7" s="594">
        <v>61.406999999999996</v>
      </c>
      <c r="N7" s="594">
        <v>0</v>
      </c>
      <c r="O7" s="594">
        <v>0.61499999999999999</v>
      </c>
      <c r="P7" s="594">
        <v>0</v>
      </c>
      <c r="Q7" s="594">
        <v>61.406999999999996</v>
      </c>
      <c r="R7" s="594">
        <v>0</v>
      </c>
      <c r="S7" s="594">
        <v>0.61499999999999999</v>
      </c>
      <c r="T7" s="594">
        <v>0</v>
      </c>
      <c r="U7" s="594">
        <v>4.9130000000000003</v>
      </c>
      <c r="V7" s="594">
        <v>0</v>
      </c>
      <c r="W7" s="594">
        <v>4.9000000000000002E-2</v>
      </c>
      <c r="X7" s="594">
        <v>0</v>
      </c>
    </row>
    <row r="8" spans="2:24" ht="25.5" customHeight="1">
      <c r="B8" s="587" t="s">
        <v>1136</v>
      </c>
      <c r="C8" s="588">
        <v>0</v>
      </c>
      <c r="D8" s="588">
        <v>34.167999999999999</v>
      </c>
      <c r="E8" s="588">
        <v>70.180000000000007</v>
      </c>
      <c r="F8" s="588">
        <v>0</v>
      </c>
      <c r="G8" s="588">
        <v>4.9000000000000002E-2</v>
      </c>
      <c r="H8" s="588">
        <v>0</v>
      </c>
      <c r="I8" s="588">
        <v>104.348</v>
      </c>
      <c r="J8" s="588">
        <v>0</v>
      </c>
      <c r="K8" s="588">
        <v>4.9000000000000002E-2</v>
      </c>
      <c r="L8" s="588">
        <v>0</v>
      </c>
      <c r="M8" s="588">
        <v>61.406999999999996</v>
      </c>
      <c r="N8" s="588">
        <v>0</v>
      </c>
      <c r="O8" s="588">
        <v>0.61499999999999999</v>
      </c>
      <c r="P8" s="588">
        <v>0</v>
      </c>
      <c r="Q8" s="588">
        <v>61.406999999999996</v>
      </c>
      <c r="R8" s="588">
        <v>0</v>
      </c>
      <c r="S8" s="588">
        <v>0.61499999999999999</v>
      </c>
      <c r="T8" s="588">
        <v>0</v>
      </c>
      <c r="U8" s="588">
        <v>4.9130000000000003</v>
      </c>
      <c r="V8" s="588">
        <v>0</v>
      </c>
      <c r="W8" s="588">
        <v>4.9000000000000002E-2</v>
      </c>
      <c r="X8" s="588">
        <v>0</v>
      </c>
    </row>
    <row r="9" spans="2:24" ht="25.5" customHeight="1">
      <c r="B9" s="325" t="s">
        <v>1137</v>
      </c>
      <c r="C9" s="326">
        <v>0</v>
      </c>
      <c r="D9" s="326">
        <v>34.167999999999999</v>
      </c>
      <c r="E9" s="326">
        <v>70.180000000000007</v>
      </c>
      <c r="F9" s="326">
        <v>0</v>
      </c>
      <c r="G9" s="326">
        <v>4.9000000000000002E-2</v>
      </c>
      <c r="H9" s="326">
        <v>0</v>
      </c>
      <c r="I9" s="326">
        <v>104.348</v>
      </c>
      <c r="J9" s="326">
        <v>0</v>
      </c>
      <c r="K9" s="326">
        <v>4.9000000000000002E-2</v>
      </c>
      <c r="L9" s="326">
        <v>0</v>
      </c>
      <c r="M9" s="326">
        <v>61.406999999999996</v>
      </c>
      <c r="N9" s="326">
        <v>0</v>
      </c>
      <c r="O9" s="326">
        <v>0.61499999999999999</v>
      </c>
      <c r="P9" s="326">
        <v>0</v>
      </c>
      <c r="Q9" s="326">
        <v>61.406999999999996</v>
      </c>
      <c r="R9" s="326">
        <v>0</v>
      </c>
      <c r="S9" s="326">
        <v>0.61499999999999999</v>
      </c>
      <c r="T9" s="326">
        <v>0</v>
      </c>
      <c r="U9" s="326">
        <v>4.9130000000000003</v>
      </c>
      <c r="V9" s="326">
        <v>0</v>
      </c>
      <c r="W9" s="326">
        <v>4.9000000000000002E-2</v>
      </c>
      <c r="X9" s="326">
        <v>0</v>
      </c>
    </row>
    <row r="10" spans="2:24" ht="25.5" customHeight="1">
      <c r="B10" s="323" t="s">
        <v>1138</v>
      </c>
      <c r="C10" s="324">
        <v>0</v>
      </c>
      <c r="D10" s="324">
        <v>0</v>
      </c>
      <c r="E10" s="324">
        <v>70.180000000000007</v>
      </c>
      <c r="F10" s="324">
        <v>0</v>
      </c>
      <c r="G10" s="324">
        <v>0</v>
      </c>
      <c r="H10" s="324">
        <v>0</v>
      </c>
      <c r="I10" s="324">
        <v>70.180000000000007</v>
      </c>
      <c r="J10" s="324">
        <v>0</v>
      </c>
      <c r="K10" s="324">
        <v>0</v>
      </c>
      <c r="L10" s="324">
        <v>0</v>
      </c>
      <c r="M10" s="324">
        <v>45.078000000000003</v>
      </c>
      <c r="N10" s="324">
        <v>0</v>
      </c>
      <c r="O10" s="324">
        <v>0</v>
      </c>
      <c r="P10" s="324">
        <v>0</v>
      </c>
      <c r="Q10" s="324">
        <v>45.078000000000003</v>
      </c>
      <c r="R10" s="324">
        <v>0</v>
      </c>
      <c r="S10" s="324">
        <v>0</v>
      </c>
      <c r="T10" s="324">
        <v>0</v>
      </c>
      <c r="U10" s="324">
        <v>3.6059999999999999</v>
      </c>
      <c r="V10" s="324">
        <v>0</v>
      </c>
      <c r="W10" s="324">
        <v>0</v>
      </c>
      <c r="X10" s="324">
        <v>0</v>
      </c>
    </row>
    <row r="11" spans="2:24" ht="25.5" customHeight="1">
      <c r="B11" s="325" t="s">
        <v>1139</v>
      </c>
      <c r="C11" s="326">
        <v>0</v>
      </c>
      <c r="D11" s="326">
        <v>34.167999999999999</v>
      </c>
      <c r="E11" s="326">
        <v>0</v>
      </c>
      <c r="F11" s="326">
        <v>0</v>
      </c>
      <c r="G11" s="326">
        <v>4.9000000000000002E-2</v>
      </c>
      <c r="H11" s="326">
        <v>0</v>
      </c>
      <c r="I11" s="326">
        <v>34.167999999999999</v>
      </c>
      <c r="J11" s="326">
        <v>0</v>
      </c>
      <c r="K11" s="326">
        <v>4.9000000000000002E-2</v>
      </c>
      <c r="L11" s="326">
        <v>0</v>
      </c>
      <c r="M11" s="326">
        <v>16.329000000000001</v>
      </c>
      <c r="N11" s="326">
        <v>0</v>
      </c>
      <c r="O11" s="326">
        <v>0.61499999999999999</v>
      </c>
      <c r="P11" s="326">
        <v>0</v>
      </c>
      <c r="Q11" s="326">
        <v>16.329000000000001</v>
      </c>
      <c r="R11" s="326">
        <v>0</v>
      </c>
      <c r="S11" s="326">
        <v>0.61499999999999999</v>
      </c>
      <c r="T11" s="326">
        <v>0</v>
      </c>
      <c r="U11" s="326">
        <v>1.306</v>
      </c>
      <c r="V11" s="326">
        <v>0</v>
      </c>
      <c r="W11" s="326">
        <v>4.9000000000000002E-2</v>
      </c>
      <c r="X11" s="326">
        <v>0</v>
      </c>
    </row>
    <row r="12" spans="2:24" ht="25.5" customHeight="1">
      <c r="B12" s="323" t="s">
        <v>1140</v>
      </c>
      <c r="C12" s="324">
        <v>0</v>
      </c>
      <c r="D12" s="324">
        <v>0</v>
      </c>
      <c r="E12" s="324">
        <v>0</v>
      </c>
      <c r="F12" s="324">
        <v>0</v>
      </c>
      <c r="G12" s="324">
        <v>0</v>
      </c>
      <c r="H12" s="324">
        <v>0</v>
      </c>
      <c r="I12" s="324">
        <v>0</v>
      </c>
      <c r="J12" s="324">
        <v>0</v>
      </c>
      <c r="K12" s="324">
        <v>0</v>
      </c>
      <c r="L12" s="324">
        <v>0</v>
      </c>
      <c r="M12" s="324">
        <v>0</v>
      </c>
      <c r="N12" s="324">
        <v>0</v>
      </c>
      <c r="O12" s="324">
        <v>0</v>
      </c>
      <c r="P12" s="324">
        <v>0</v>
      </c>
      <c r="Q12" s="324">
        <v>0</v>
      </c>
      <c r="R12" s="324">
        <v>0</v>
      </c>
      <c r="S12" s="324">
        <v>0</v>
      </c>
      <c r="T12" s="324">
        <v>0</v>
      </c>
      <c r="U12" s="324">
        <v>0</v>
      </c>
      <c r="V12" s="324">
        <v>0</v>
      </c>
      <c r="W12" s="324">
        <v>0</v>
      </c>
      <c r="X12" s="324">
        <v>0</v>
      </c>
    </row>
    <row r="13" spans="2:24" ht="25.5" customHeight="1">
      <c r="B13" s="325" t="s">
        <v>1141</v>
      </c>
      <c r="C13" s="326">
        <v>0</v>
      </c>
      <c r="D13" s="326">
        <v>0</v>
      </c>
      <c r="E13" s="326">
        <v>0</v>
      </c>
      <c r="F13" s="326">
        <v>0</v>
      </c>
      <c r="G13" s="326">
        <v>0</v>
      </c>
      <c r="H13" s="326">
        <v>0</v>
      </c>
      <c r="I13" s="326">
        <v>0</v>
      </c>
      <c r="J13" s="326">
        <v>0</v>
      </c>
      <c r="K13" s="326">
        <v>0</v>
      </c>
      <c r="L13" s="326">
        <v>0</v>
      </c>
      <c r="M13" s="326">
        <v>0</v>
      </c>
      <c r="N13" s="326">
        <v>0</v>
      </c>
      <c r="O13" s="326">
        <v>0</v>
      </c>
      <c r="P13" s="326">
        <v>0</v>
      </c>
      <c r="Q13" s="326">
        <v>0</v>
      </c>
      <c r="R13" s="326">
        <v>0</v>
      </c>
      <c r="S13" s="326">
        <v>0</v>
      </c>
      <c r="T13" s="326">
        <v>0</v>
      </c>
      <c r="U13" s="326">
        <v>0</v>
      </c>
      <c r="V13" s="326">
        <v>0</v>
      </c>
      <c r="W13" s="326">
        <v>0</v>
      </c>
      <c r="X13" s="326">
        <v>0</v>
      </c>
    </row>
    <row r="14" spans="2:24" ht="25.5" customHeight="1">
      <c r="B14" s="323" t="s">
        <v>1142</v>
      </c>
      <c r="C14" s="324">
        <v>0</v>
      </c>
      <c r="D14" s="324">
        <v>0</v>
      </c>
      <c r="E14" s="324">
        <v>0</v>
      </c>
      <c r="F14" s="324">
        <v>0</v>
      </c>
      <c r="G14" s="324">
        <v>0</v>
      </c>
      <c r="H14" s="324">
        <v>0</v>
      </c>
      <c r="I14" s="324">
        <v>0</v>
      </c>
      <c r="J14" s="324">
        <v>0</v>
      </c>
      <c r="K14" s="324">
        <v>0</v>
      </c>
      <c r="L14" s="324">
        <v>0</v>
      </c>
      <c r="M14" s="324">
        <v>0</v>
      </c>
      <c r="N14" s="324">
        <v>0</v>
      </c>
      <c r="O14" s="324">
        <v>0</v>
      </c>
      <c r="P14" s="324">
        <v>0</v>
      </c>
      <c r="Q14" s="324">
        <v>0</v>
      </c>
      <c r="R14" s="324">
        <v>0</v>
      </c>
      <c r="S14" s="324">
        <v>0</v>
      </c>
      <c r="T14" s="324">
        <v>0</v>
      </c>
      <c r="U14" s="324">
        <v>0</v>
      </c>
      <c r="V14" s="324">
        <v>0</v>
      </c>
      <c r="W14" s="324">
        <v>0</v>
      </c>
      <c r="X14" s="324">
        <v>0</v>
      </c>
    </row>
    <row r="15" spans="2:24" ht="25.5" customHeight="1">
      <c r="B15" s="589" t="s">
        <v>1143</v>
      </c>
      <c r="C15" s="590">
        <v>0</v>
      </c>
      <c r="D15" s="590">
        <v>0</v>
      </c>
      <c r="E15" s="590">
        <v>0</v>
      </c>
      <c r="F15" s="590">
        <v>0</v>
      </c>
      <c r="G15" s="590">
        <v>0</v>
      </c>
      <c r="H15" s="590">
        <v>0</v>
      </c>
      <c r="I15" s="590">
        <v>0</v>
      </c>
      <c r="J15" s="590">
        <v>0</v>
      </c>
      <c r="K15" s="590">
        <v>0</v>
      </c>
      <c r="L15" s="590">
        <v>0</v>
      </c>
      <c r="M15" s="590">
        <v>0</v>
      </c>
      <c r="N15" s="590">
        <v>0</v>
      </c>
      <c r="O15" s="590">
        <v>0</v>
      </c>
      <c r="P15" s="590">
        <v>0</v>
      </c>
      <c r="Q15" s="590">
        <v>0</v>
      </c>
      <c r="R15" s="590">
        <v>0</v>
      </c>
      <c r="S15" s="590">
        <v>0</v>
      </c>
      <c r="T15" s="590">
        <v>0</v>
      </c>
      <c r="U15" s="590">
        <v>0</v>
      </c>
      <c r="V15" s="590">
        <v>0</v>
      </c>
      <c r="W15" s="590">
        <v>0</v>
      </c>
      <c r="X15" s="590">
        <v>0</v>
      </c>
    </row>
    <row r="16" spans="2:24" ht="25.5" customHeight="1">
      <c r="B16" s="323" t="s">
        <v>1137</v>
      </c>
      <c r="C16" s="324">
        <v>0</v>
      </c>
      <c r="D16" s="324">
        <v>0</v>
      </c>
      <c r="E16" s="324">
        <v>0</v>
      </c>
      <c r="F16" s="324">
        <v>0</v>
      </c>
      <c r="G16" s="324">
        <v>0</v>
      </c>
      <c r="H16" s="324">
        <v>0</v>
      </c>
      <c r="I16" s="324">
        <v>0</v>
      </c>
      <c r="J16" s="324">
        <v>0</v>
      </c>
      <c r="K16" s="324">
        <v>0</v>
      </c>
      <c r="L16" s="324">
        <v>0</v>
      </c>
      <c r="M16" s="324">
        <v>0</v>
      </c>
      <c r="N16" s="324">
        <v>0</v>
      </c>
      <c r="O16" s="324">
        <v>0</v>
      </c>
      <c r="P16" s="324">
        <v>0</v>
      </c>
      <c r="Q16" s="324">
        <v>0</v>
      </c>
      <c r="R16" s="324">
        <v>0</v>
      </c>
      <c r="S16" s="324">
        <v>0</v>
      </c>
      <c r="T16" s="324">
        <v>0</v>
      </c>
      <c r="U16" s="324">
        <v>0</v>
      </c>
      <c r="V16" s="324">
        <v>0</v>
      </c>
      <c r="W16" s="324">
        <v>0</v>
      </c>
      <c r="X16" s="324">
        <v>0</v>
      </c>
    </row>
    <row r="17" spans="2:24" ht="25.5" customHeight="1">
      <c r="B17" s="325" t="s">
        <v>1138</v>
      </c>
      <c r="C17" s="326">
        <v>0</v>
      </c>
      <c r="D17" s="326">
        <v>0</v>
      </c>
      <c r="E17" s="326">
        <v>0</v>
      </c>
      <c r="F17" s="326">
        <v>0</v>
      </c>
      <c r="G17" s="326">
        <v>0</v>
      </c>
      <c r="H17" s="326">
        <v>0</v>
      </c>
      <c r="I17" s="326">
        <v>0</v>
      </c>
      <c r="J17" s="326">
        <v>0</v>
      </c>
      <c r="K17" s="326">
        <v>0</v>
      </c>
      <c r="L17" s="326">
        <v>0</v>
      </c>
      <c r="M17" s="326">
        <v>0</v>
      </c>
      <c r="N17" s="326">
        <v>0</v>
      </c>
      <c r="O17" s="326">
        <v>0</v>
      </c>
      <c r="P17" s="326">
        <v>0</v>
      </c>
      <c r="Q17" s="326">
        <v>0</v>
      </c>
      <c r="R17" s="326">
        <v>0</v>
      </c>
      <c r="S17" s="326">
        <v>0</v>
      </c>
      <c r="T17" s="326">
        <v>0</v>
      </c>
      <c r="U17" s="326">
        <v>0</v>
      </c>
      <c r="V17" s="326">
        <v>0</v>
      </c>
      <c r="W17" s="326">
        <v>0</v>
      </c>
      <c r="X17" s="326">
        <v>0</v>
      </c>
    </row>
    <row r="18" spans="2:24" ht="25.5" customHeight="1">
      <c r="B18" s="323" t="s">
        <v>1139</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row>
    <row r="19" spans="2:24" ht="33" customHeight="1">
      <c r="B19" s="325" t="s">
        <v>1140</v>
      </c>
      <c r="C19" s="326">
        <v>0</v>
      </c>
      <c r="D19" s="326">
        <v>0</v>
      </c>
      <c r="E19" s="326">
        <v>0</v>
      </c>
      <c r="F19" s="326">
        <v>0</v>
      </c>
      <c r="G19" s="326">
        <v>0</v>
      </c>
      <c r="H19" s="326">
        <v>0</v>
      </c>
      <c r="I19" s="326">
        <v>0</v>
      </c>
      <c r="J19" s="326">
        <v>0</v>
      </c>
      <c r="K19" s="326">
        <v>0</v>
      </c>
      <c r="L19" s="326">
        <v>0</v>
      </c>
      <c r="M19" s="326">
        <v>0</v>
      </c>
      <c r="N19" s="326">
        <v>0</v>
      </c>
      <c r="O19" s="326">
        <v>0</v>
      </c>
      <c r="P19" s="326">
        <v>0</v>
      </c>
      <c r="Q19" s="326">
        <v>0</v>
      </c>
      <c r="R19" s="326">
        <v>0</v>
      </c>
      <c r="S19" s="326">
        <v>0</v>
      </c>
      <c r="T19" s="326">
        <v>0</v>
      </c>
      <c r="U19" s="326">
        <v>0</v>
      </c>
      <c r="V19" s="326">
        <v>0</v>
      </c>
      <c r="W19" s="326">
        <v>0</v>
      </c>
      <c r="X19" s="326">
        <v>0</v>
      </c>
    </row>
    <row r="20" spans="2:24" ht="24.75" customHeight="1">
      <c r="B20" s="323" t="s">
        <v>1141</v>
      </c>
      <c r="C20" s="324">
        <v>0</v>
      </c>
      <c r="D20" s="324">
        <v>0</v>
      </c>
      <c r="E20" s="324">
        <v>0</v>
      </c>
      <c r="F20" s="324">
        <v>0</v>
      </c>
      <c r="G20" s="324">
        <v>0</v>
      </c>
      <c r="H20" s="324">
        <v>0</v>
      </c>
      <c r="I20" s="324">
        <v>0</v>
      </c>
      <c r="J20" s="324">
        <v>0</v>
      </c>
      <c r="K20" s="324">
        <v>0</v>
      </c>
      <c r="L20" s="324">
        <v>0</v>
      </c>
      <c r="M20" s="324">
        <v>0</v>
      </c>
      <c r="N20" s="324">
        <v>0</v>
      </c>
      <c r="O20" s="324">
        <v>0</v>
      </c>
      <c r="P20" s="324">
        <v>0</v>
      </c>
      <c r="Q20" s="324">
        <v>0</v>
      </c>
      <c r="R20" s="324">
        <v>0</v>
      </c>
      <c r="S20" s="324">
        <v>0</v>
      </c>
      <c r="T20" s="324">
        <v>0</v>
      </c>
      <c r="U20" s="324">
        <v>0</v>
      </c>
      <c r="V20" s="324">
        <v>0</v>
      </c>
      <c r="W20" s="324">
        <v>0</v>
      </c>
      <c r="X20" s="324">
        <v>0</v>
      </c>
    </row>
    <row r="21" spans="2:24" ht="24.75" customHeight="1">
      <c r="B21" s="325" t="s">
        <v>1142</v>
      </c>
      <c r="C21" s="326">
        <v>0</v>
      </c>
      <c r="D21" s="326">
        <v>0</v>
      </c>
      <c r="E21" s="326">
        <v>0</v>
      </c>
      <c r="F21" s="326">
        <v>0</v>
      </c>
      <c r="G21" s="326">
        <v>0</v>
      </c>
      <c r="H21" s="326">
        <v>0</v>
      </c>
      <c r="I21" s="326">
        <v>0</v>
      </c>
      <c r="J21" s="326">
        <v>0</v>
      </c>
      <c r="K21" s="326">
        <v>0</v>
      </c>
      <c r="L21" s="326">
        <v>0</v>
      </c>
      <c r="M21" s="326">
        <v>0</v>
      </c>
      <c r="N21" s="326">
        <v>0</v>
      </c>
      <c r="O21" s="326">
        <v>0</v>
      </c>
      <c r="P21" s="326">
        <v>0</v>
      </c>
      <c r="Q21" s="326">
        <v>0</v>
      </c>
      <c r="R21" s="326">
        <v>0</v>
      </c>
      <c r="S21" s="326">
        <v>0</v>
      </c>
      <c r="T21" s="326">
        <v>0</v>
      </c>
      <c r="U21" s="326">
        <v>0</v>
      </c>
      <c r="V21" s="326">
        <v>0</v>
      </c>
      <c r="W21" s="326">
        <v>0</v>
      </c>
      <c r="X21" s="326">
        <v>0</v>
      </c>
    </row>
    <row r="22" spans="2:24" ht="20.25" customHeight="1">
      <c r="B22" s="1446" t="s">
        <v>1144</v>
      </c>
      <c r="C22" s="1446" t="s">
        <v>0</v>
      </c>
      <c r="D22" s="1446" t="s">
        <v>0</v>
      </c>
      <c r="E22" s="1446" t="s">
        <v>0</v>
      </c>
      <c r="F22" s="1446" t="s">
        <v>0</v>
      </c>
      <c r="G22" s="1446" t="s">
        <v>0</v>
      </c>
      <c r="H22" s="1446" t="s">
        <v>0</v>
      </c>
      <c r="I22" s="1446" t="s">
        <v>0</v>
      </c>
      <c r="J22" s="1446" t="s">
        <v>0</v>
      </c>
      <c r="K22" s="1446" t="s">
        <v>0</v>
      </c>
      <c r="L22" s="1446" t="s">
        <v>0</v>
      </c>
      <c r="M22" s="1446" t="s">
        <v>0</v>
      </c>
      <c r="N22" s="1446" t="s">
        <v>0</v>
      </c>
      <c r="O22" s="1446" t="s">
        <v>0</v>
      </c>
      <c r="P22" s="1446" t="s">
        <v>0</v>
      </c>
      <c r="Q22" s="1446" t="s">
        <v>0</v>
      </c>
      <c r="R22" s="1446" t="s">
        <v>0</v>
      </c>
      <c r="S22" s="1446" t="s">
        <v>0</v>
      </c>
      <c r="T22" s="1446" t="s">
        <v>0</v>
      </c>
      <c r="U22" s="1446" t="s">
        <v>0</v>
      </c>
      <c r="V22" s="1446" t="s">
        <v>0</v>
      </c>
      <c r="W22" s="1446" t="s">
        <v>0</v>
      </c>
      <c r="X22" s="1446" t="s">
        <v>0</v>
      </c>
    </row>
    <row r="23" spans="2:24" ht="13.5" customHeight="1">
      <c r="B23" s="1446" t="s">
        <v>1145</v>
      </c>
      <c r="C23" s="1446" t="s">
        <v>0</v>
      </c>
      <c r="D23" s="1446" t="s">
        <v>0</v>
      </c>
      <c r="E23" s="1446" t="s">
        <v>0</v>
      </c>
      <c r="F23" s="1446" t="s">
        <v>0</v>
      </c>
      <c r="G23" s="1446" t="s">
        <v>0</v>
      </c>
      <c r="H23" s="1446" t="s">
        <v>0</v>
      </c>
      <c r="I23" s="1446" t="s">
        <v>0</v>
      </c>
      <c r="J23" s="1446" t="s">
        <v>0</v>
      </c>
      <c r="K23" s="1446" t="s">
        <v>0</v>
      </c>
      <c r="L23" s="1446" t="s">
        <v>0</v>
      </c>
      <c r="M23" s="1446" t="s">
        <v>0</v>
      </c>
      <c r="N23" s="1446" t="s">
        <v>0</v>
      </c>
      <c r="O23" s="1446" t="s">
        <v>0</v>
      </c>
      <c r="P23" s="1446" t="s">
        <v>0</v>
      </c>
      <c r="Q23" s="1446" t="s">
        <v>0</v>
      </c>
      <c r="R23" s="1446" t="s">
        <v>0</v>
      </c>
      <c r="S23" s="1446" t="s">
        <v>0</v>
      </c>
      <c r="T23" s="1446" t="s">
        <v>0</v>
      </c>
      <c r="U23" s="1446" t="s">
        <v>0</v>
      </c>
      <c r="V23" s="1446" t="s">
        <v>0</v>
      </c>
      <c r="W23" s="1446" t="s">
        <v>0</v>
      </c>
      <c r="X23" s="1446" t="s">
        <v>0</v>
      </c>
    </row>
    <row r="24" spans="2:24" ht="13.5" customHeight="1">
      <c r="B24" s="1446" t="s">
        <v>1146</v>
      </c>
      <c r="C24" s="1446" t="s">
        <v>0</v>
      </c>
      <c r="D24" s="1446" t="s">
        <v>0</v>
      </c>
      <c r="E24" s="1446" t="s">
        <v>0</v>
      </c>
      <c r="F24" s="1446" t="s">
        <v>0</v>
      </c>
      <c r="G24" s="1446" t="s">
        <v>0</v>
      </c>
      <c r="H24" s="1446" t="s">
        <v>0</v>
      </c>
      <c r="I24" s="1446" t="s">
        <v>0</v>
      </c>
      <c r="J24" s="1446" t="s">
        <v>0</v>
      </c>
      <c r="K24" s="1446" t="s">
        <v>0</v>
      </c>
      <c r="L24" s="1446" t="s">
        <v>0</v>
      </c>
      <c r="M24" s="1446" t="s">
        <v>0</v>
      </c>
      <c r="N24" s="1446" t="s">
        <v>0</v>
      </c>
      <c r="O24" s="1446" t="s">
        <v>0</v>
      </c>
      <c r="P24" s="1446" t="s">
        <v>0</v>
      </c>
      <c r="Q24" s="1446" t="s">
        <v>0</v>
      </c>
      <c r="R24" s="1446" t="s">
        <v>0</v>
      </c>
      <c r="S24" s="1446" t="s">
        <v>0</v>
      </c>
      <c r="T24" s="1446" t="s">
        <v>0</v>
      </c>
      <c r="U24" s="1446" t="s">
        <v>0</v>
      </c>
      <c r="V24" s="1446" t="s">
        <v>0</v>
      </c>
      <c r="W24" s="1446" t="s">
        <v>0</v>
      </c>
      <c r="X24" s="1446" t="s">
        <v>0</v>
      </c>
    </row>
    <row r="25" spans="2:24" ht="13.5" customHeight="1">
      <c r="B25" s="1446" t="s">
        <v>1147</v>
      </c>
      <c r="C25" s="1446" t="s">
        <v>0</v>
      </c>
      <c r="D25" s="1446" t="s">
        <v>0</v>
      </c>
      <c r="E25" s="1446" t="s">
        <v>0</v>
      </c>
      <c r="F25" s="1446" t="s">
        <v>0</v>
      </c>
      <c r="G25" s="1446" t="s">
        <v>0</v>
      </c>
      <c r="H25" s="1446" t="s">
        <v>0</v>
      </c>
      <c r="I25" s="1446" t="s">
        <v>0</v>
      </c>
      <c r="J25" s="1446" t="s">
        <v>0</v>
      </c>
      <c r="K25" s="1446" t="s">
        <v>0</v>
      </c>
      <c r="L25" s="1446" t="s">
        <v>0</v>
      </c>
      <c r="M25" s="1446" t="s">
        <v>0</v>
      </c>
      <c r="N25" s="1446" t="s">
        <v>0</v>
      </c>
      <c r="O25" s="1446" t="s">
        <v>0</v>
      </c>
      <c r="P25" s="1446" t="s">
        <v>0</v>
      </c>
      <c r="Q25" s="1446" t="s">
        <v>0</v>
      </c>
      <c r="R25" s="1446" t="s">
        <v>0</v>
      </c>
      <c r="S25" s="1446" t="s">
        <v>0</v>
      </c>
      <c r="T25" s="1446" t="s">
        <v>0</v>
      </c>
      <c r="U25" s="1446" t="s">
        <v>0</v>
      </c>
      <c r="V25" s="1446" t="s">
        <v>0</v>
      </c>
      <c r="W25" s="1446" t="s">
        <v>0</v>
      </c>
      <c r="X25" s="1446" t="s">
        <v>0</v>
      </c>
    </row>
    <row r="26" spans="2:24" ht="13.5" customHeight="1">
      <c r="B26" s="595"/>
      <c r="C26" s="596"/>
      <c r="D26" s="596"/>
      <c r="E26" s="596"/>
      <c r="F26" s="596"/>
      <c r="G26" s="596"/>
      <c r="H26" s="596"/>
      <c r="I26" s="596"/>
      <c r="J26" s="596"/>
      <c r="K26" s="596"/>
      <c r="L26" s="596"/>
      <c r="M26" s="596"/>
      <c r="N26" s="596"/>
      <c r="O26" s="596"/>
      <c r="P26" s="596"/>
      <c r="Q26" s="596"/>
      <c r="R26" s="596"/>
      <c r="S26" s="596"/>
      <c r="T26" s="596"/>
      <c r="U26" s="596"/>
      <c r="V26" s="596"/>
      <c r="W26" s="596"/>
      <c r="X26" s="596"/>
    </row>
    <row r="27" spans="2:24" ht="13.5" customHeight="1">
      <c r="B27" s="595"/>
      <c r="C27" s="596"/>
      <c r="D27" s="596"/>
      <c r="E27" s="596"/>
      <c r="F27" s="596"/>
      <c r="G27" s="596"/>
      <c r="H27" s="596"/>
      <c r="I27" s="596"/>
      <c r="J27" s="596"/>
      <c r="K27" s="596"/>
      <c r="L27" s="596"/>
      <c r="M27" s="596"/>
      <c r="N27" s="596"/>
      <c r="O27" s="596"/>
      <c r="P27" s="596"/>
      <c r="Q27" s="596"/>
      <c r="R27" s="596"/>
      <c r="S27" s="596"/>
      <c r="T27" s="596"/>
      <c r="U27" s="596"/>
      <c r="V27" s="596"/>
      <c r="W27" s="596"/>
      <c r="X27" s="596"/>
    </row>
    <row r="28" spans="2:24" ht="13.5" customHeight="1">
      <c r="B28" s="596"/>
      <c r="C28" s="596"/>
      <c r="D28" s="596"/>
      <c r="E28" s="596"/>
      <c r="F28" s="596"/>
      <c r="G28" s="596"/>
      <c r="H28" s="596"/>
      <c r="I28" s="596"/>
      <c r="J28" s="596"/>
      <c r="K28" s="596"/>
      <c r="L28" s="596"/>
      <c r="M28" s="596"/>
      <c r="N28" s="596"/>
      <c r="O28" s="596"/>
      <c r="P28" s="596"/>
      <c r="Q28" s="596"/>
      <c r="R28" s="596"/>
      <c r="S28" s="596"/>
      <c r="T28" s="596"/>
      <c r="U28" s="596"/>
      <c r="V28" s="596"/>
      <c r="W28" s="596"/>
      <c r="X28" s="596"/>
    </row>
    <row r="29" spans="2:24" ht="12.6" customHeight="1">
      <c r="B29" s="596"/>
      <c r="C29" s="596"/>
      <c r="D29" s="596"/>
      <c r="E29" s="596"/>
      <c r="F29" s="596"/>
      <c r="G29" s="596"/>
      <c r="H29" s="596"/>
      <c r="I29" s="596"/>
      <c r="J29" s="596"/>
      <c r="K29" s="596"/>
      <c r="L29" s="596"/>
      <c r="M29" s="596"/>
      <c r="N29" s="596"/>
      <c r="O29" s="596"/>
      <c r="P29" s="596"/>
      <c r="Q29" s="596"/>
      <c r="R29" s="596"/>
      <c r="S29" s="596"/>
      <c r="T29" s="596"/>
      <c r="U29" s="596"/>
      <c r="V29" s="596"/>
      <c r="W29" s="596"/>
      <c r="X29" s="596"/>
    </row>
    <row r="30" spans="2:24" ht="12.6" customHeight="1">
      <c r="B30" s="595"/>
      <c r="C30" s="595"/>
      <c r="D30" s="595"/>
      <c r="E30" s="595"/>
      <c r="F30" s="595"/>
      <c r="G30" s="595"/>
      <c r="H30" s="595"/>
      <c r="I30" s="595"/>
      <c r="J30" s="595"/>
      <c r="K30" s="595"/>
      <c r="L30" s="595"/>
      <c r="M30" s="595"/>
      <c r="N30" s="595"/>
      <c r="O30" s="595"/>
      <c r="P30" s="595"/>
      <c r="Q30" s="595"/>
      <c r="R30" s="595"/>
      <c r="S30" s="595"/>
      <c r="T30" s="595"/>
      <c r="U30" s="595"/>
      <c r="V30" s="595"/>
      <c r="W30" s="595"/>
      <c r="X30" s="595"/>
    </row>
    <row r="31" spans="2:24" ht="12.9" customHeight="1"/>
    <row r="32" spans="2:24" ht="12.9" customHeight="1"/>
    <row r="33" ht="18.75" customHeight="1"/>
    <row r="34" ht="18" customHeight="1"/>
    <row r="35" ht="15" customHeight="1"/>
    <row r="36" ht="37.5" customHeight="1"/>
    <row r="37" ht="111"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33" customHeight="1"/>
    <row r="51" ht="24.75" customHeight="1"/>
    <row r="52" ht="24.75" customHeight="1"/>
    <row r="53" ht="19.5" customHeight="1"/>
    <row r="54" ht="13.5" customHeight="1"/>
    <row r="55" ht="13.5" customHeight="1"/>
    <row r="56" ht="13.5" customHeight="1"/>
    <row r="57" ht="13.5" customHeight="1"/>
    <row r="58" ht="13.5" customHeight="1"/>
    <row r="59" ht="13.5" customHeight="1"/>
    <row r="60" ht="13.5" customHeight="1"/>
    <row r="61" ht="12.6" customHeight="1"/>
    <row r="62" ht="12.6" customHeight="1"/>
    <row r="63" ht="12.9" customHeight="1"/>
    <row r="64" ht="18.75" customHeight="1"/>
    <row r="65" ht="18" customHeight="1"/>
    <row r="66" ht="15" customHeight="1"/>
    <row r="67" ht="37.5" customHeight="1"/>
    <row r="68" ht="111"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33" customHeight="1"/>
    <row r="82" ht="24.75" customHeight="1"/>
    <row r="83" ht="24.75" customHeight="1"/>
    <row r="84" ht="13.5" customHeight="1"/>
    <row r="85" ht="13.5" customHeight="1"/>
    <row r="86" ht="13.5" customHeight="1"/>
    <row r="87" ht="13.5" customHeight="1"/>
    <row r="88" ht="13.5" customHeight="1"/>
    <row r="89" ht="13.5" customHeight="1"/>
    <row r="90" ht="13.5" customHeight="1"/>
    <row r="91" ht="13.5" customHeight="1"/>
    <row r="92" ht="12.75" customHeight="1"/>
  </sheetData>
  <mergeCells count="11">
    <mergeCell ref="B22:X22"/>
    <mergeCell ref="B23:X23"/>
    <mergeCell ref="B24:X24"/>
    <mergeCell ref="B25:X25"/>
    <mergeCell ref="B1:X1"/>
    <mergeCell ref="C5:G5"/>
    <mergeCell ref="H5:K5"/>
    <mergeCell ref="L5:O5"/>
    <mergeCell ref="P5:S5"/>
    <mergeCell ref="T5:W5"/>
    <mergeCell ref="X5:X6"/>
  </mergeCells>
  <printOptions horizont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dimension ref="A1:E30"/>
  <sheetViews>
    <sheetView showGridLines="0" showRowColHeaders="0" topLeftCell="A10" workbookViewId="0"/>
  </sheetViews>
  <sheetFormatPr baseColWidth="10" defaultColWidth="9.109375" defaultRowHeight="12.75" customHeight="1"/>
  <cols>
    <col min="1" max="1" width="9.109375" style="1057" customWidth="1"/>
    <col min="2" max="2" width="60.44140625" style="1057" customWidth="1"/>
    <col min="3" max="3" width="11.33203125" style="1057" customWidth="1"/>
    <col min="4" max="4" width="9.33203125" style="1057" customWidth="1"/>
    <col min="5" max="5" width="11.33203125" style="1057" customWidth="1"/>
    <col min="6" max="6" width="9.109375" style="1057" customWidth="1"/>
    <col min="7" max="7" width="9.109375" style="1057"/>
    <col min="8" max="10" width="11.88671875" style="1057" bestFit="1" customWidth="1"/>
    <col min="11" max="16384" width="9.109375" style="1057"/>
  </cols>
  <sheetData>
    <row r="1" spans="2:5" ht="16.8"/>
    <row r="2" spans="2:5" ht="16.8"/>
    <row r="3" spans="2:5" ht="15" customHeight="1" thickBot="1">
      <c r="B3" s="1328" t="s">
        <v>2029</v>
      </c>
      <c r="C3" s="1328"/>
      <c r="D3" s="1328"/>
      <c r="E3" s="1328"/>
    </row>
    <row r="4" spans="2:5" ht="12.75" customHeight="1">
      <c r="B4" s="930" t="s">
        <v>1520</v>
      </c>
      <c r="C4" s="1464"/>
      <c r="D4" s="1464" t="s">
        <v>0</v>
      </c>
      <c r="E4" s="1089"/>
    </row>
    <row r="5" spans="2:5" ht="12.75" customHeight="1">
      <c r="B5" s="815"/>
      <c r="C5" s="1461">
        <v>2020</v>
      </c>
      <c r="D5" s="1461" t="s">
        <v>0</v>
      </c>
      <c r="E5" s="1102">
        <v>2019</v>
      </c>
    </row>
    <row r="6" spans="2:5" ht="25.5" customHeight="1">
      <c r="B6" s="815" t="s">
        <v>2025</v>
      </c>
      <c r="C6" s="1032" t="s">
        <v>2027</v>
      </c>
      <c r="D6" s="1032" t="s">
        <v>2028</v>
      </c>
      <c r="E6" s="1103" t="s">
        <v>2027</v>
      </c>
    </row>
    <row r="7" spans="2:5" ht="21" customHeight="1" thickBot="1">
      <c r="B7" s="1090" t="s">
        <v>2020</v>
      </c>
      <c r="C7" s="1091">
        <v>36121.760999999999</v>
      </c>
      <c r="D7" s="1092">
        <v>0.99709999999999999</v>
      </c>
      <c r="E7" s="705">
        <v>36388.235000000001</v>
      </c>
    </row>
    <row r="8" spans="2:5" ht="20.25" customHeight="1">
      <c r="B8" s="1093" t="s">
        <v>2017</v>
      </c>
      <c r="C8" s="1094">
        <v>36116.682999999997</v>
      </c>
      <c r="D8" s="1095">
        <v>0.997</v>
      </c>
      <c r="E8" s="896">
        <v>36371.406999999999</v>
      </c>
    </row>
    <row r="9" spans="2:5" ht="20.25" customHeight="1">
      <c r="B9" s="1096" t="s">
        <v>2016</v>
      </c>
      <c r="C9" s="1021">
        <v>29244.811000000002</v>
      </c>
      <c r="D9" s="731">
        <v>0.80730000000000002</v>
      </c>
      <c r="E9" s="713">
        <v>29682.362000000001</v>
      </c>
    </row>
    <row r="10" spans="2:5" ht="20.25" customHeight="1">
      <c r="B10" s="1097" t="s">
        <v>2019</v>
      </c>
      <c r="C10" s="1025">
        <v>5144.4960000000001</v>
      </c>
      <c r="D10" s="733">
        <v>0.14199999999999999</v>
      </c>
      <c r="E10" s="762">
        <v>1237.624</v>
      </c>
    </row>
    <row r="11" spans="2:5" ht="20.25" customHeight="1">
      <c r="B11" s="1096" t="s">
        <v>2015</v>
      </c>
      <c r="C11" s="1021">
        <v>315.15800000000002</v>
      </c>
      <c r="D11" s="731">
        <v>8.6999999999999994E-3</v>
      </c>
      <c r="E11" s="713">
        <v>3566.9279999999999</v>
      </c>
    </row>
    <row r="12" spans="2:5" ht="20.25" customHeight="1">
      <c r="B12" s="1097" t="s">
        <v>2014</v>
      </c>
      <c r="C12" s="1025">
        <v>1412.2190000000001</v>
      </c>
      <c r="D12" s="733">
        <v>3.9E-2</v>
      </c>
      <c r="E12" s="762">
        <v>1884.4929999999999</v>
      </c>
    </row>
    <row r="13" spans="2:5" ht="20.25" customHeight="1">
      <c r="B13" s="1098" t="s">
        <v>2013</v>
      </c>
      <c r="C13" s="1099">
        <v>5.0780000000000003</v>
      </c>
      <c r="D13" s="1100">
        <v>1E-4</v>
      </c>
      <c r="E13" s="891">
        <v>16.827000000000002</v>
      </c>
    </row>
    <row r="14" spans="2:5" ht="20.25" customHeight="1">
      <c r="B14" s="1097" t="s">
        <v>2012</v>
      </c>
      <c r="C14" s="1025">
        <v>0</v>
      </c>
      <c r="D14" s="733">
        <v>0</v>
      </c>
      <c r="E14" s="762">
        <v>6.8109999999999999</v>
      </c>
    </row>
    <row r="15" spans="2:5" ht="20.25" customHeight="1">
      <c r="B15" s="1096" t="s">
        <v>2011</v>
      </c>
      <c r="C15" s="1021">
        <v>5.0780000000000003</v>
      </c>
      <c r="D15" s="731">
        <v>1E-4</v>
      </c>
      <c r="E15" s="713">
        <v>10.016</v>
      </c>
    </row>
    <row r="16" spans="2:5" ht="23.25" customHeight="1" thickBot="1">
      <c r="B16" s="1090" t="s">
        <v>2018</v>
      </c>
      <c r="C16" s="1091">
        <v>104.39700000000001</v>
      </c>
      <c r="D16" s="1092">
        <v>2.8999999999999998E-3</v>
      </c>
      <c r="E16" s="705">
        <v>134.26300000000001</v>
      </c>
    </row>
    <row r="17" spans="1:5" ht="20.25" customHeight="1">
      <c r="B17" s="1098" t="s">
        <v>2017</v>
      </c>
      <c r="C17" s="1099">
        <v>104.39700000000001</v>
      </c>
      <c r="D17" s="1100">
        <v>2.8999999999999998E-3</v>
      </c>
      <c r="E17" s="891">
        <v>134.26300000000001</v>
      </c>
    </row>
    <row r="18" spans="1:5" ht="20.25" customHeight="1">
      <c r="B18" s="1097" t="s">
        <v>2016</v>
      </c>
      <c r="C18" s="1025">
        <v>104.348</v>
      </c>
      <c r="D18" s="733">
        <v>2.8999999999999998E-3</v>
      </c>
      <c r="E18" s="762">
        <v>134.215</v>
      </c>
    </row>
    <row r="19" spans="1:5" ht="20.25" customHeight="1">
      <c r="B19" s="1096" t="s">
        <v>2026</v>
      </c>
      <c r="C19" s="1021">
        <v>0</v>
      </c>
      <c r="D19" s="731">
        <v>0</v>
      </c>
      <c r="E19" s="713">
        <v>0</v>
      </c>
    </row>
    <row r="20" spans="1:5" ht="20.25" customHeight="1">
      <c r="B20" s="1097" t="s">
        <v>2015</v>
      </c>
      <c r="C20" s="1025">
        <v>4.9000000000000002E-2</v>
      </c>
      <c r="D20" s="733">
        <v>0</v>
      </c>
      <c r="E20" s="762">
        <v>4.7E-2</v>
      </c>
    </row>
    <row r="21" spans="1:5" ht="20.25" customHeight="1">
      <c r="B21" s="1096" t="s">
        <v>2014</v>
      </c>
      <c r="C21" s="1021">
        <v>0</v>
      </c>
      <c r="D21" s="731">
        <v>0</v>
      </c>
      <c r="E21" s="713">
        <v>0</v>
      </c>
    </row>
    <row r="22" spans="1:5" ht="20.25" customHeight="1">
      <c r="B22" s="1093" t="s">
        <v>2013</v>
      </c>
      <c r="C22" s="1094">
        <v>0</v>
      </c>
      <c r="D22" s="1095">
        <v>0</v>
      </c>
      <c r="E22" s="896">
        <v>0</v>
      </c>
    </row>
    <row r="23" spans="1:5" ht="20.25" customHeight="1">
      <c r="B23" s="1096" t="s">
        <v>2012</v>
      </c>
      <c r="C23" s="1021">
        <v>0</v>
      </c>
      <c r="D23" s="731">
        <v>0</v>
      </c>
      <c r="E23" s="713">
        <v>0</v>
      </c>
    </row>
    <row r="24" spans="1:5" ht="20.25" customHeight="1">
      <c r="B24" s="1097" t="s">
        <v>2011</v>
      </c>
      <c r="C24" s="1025">
        <v>0</v>
      </c>
      <c r="D24" s="733">
        <v>0</v>
      </c>
      <c r="E24" s="762">
        <v>0</v>
      </c>
    </row>
    <row r="25" spans="1:5" ht="20.25" customHeight="1" thickBot="1">
      <c r="B25" s="704" t="s">
        <v>2009</v>
      </c>
      <c r="C25" s="1091">
        <v>36226.157999999996</v>
      </c>
      <c r="D25" s="1092">
        <v>1</v>
      </c>
      <c r="E25" s="705">
        <v>36522.498</v>
      </c>
    </row>
    <row r="26" spans="1:5" ht="39" customHeight="1">
      <c r="A26" s="1101"/>
      <c r="B26" s="1462" t="s">
        <v>2010</v>
      </c>
      <c r="C26" s="1463" t="s">
        <v>0</v>
      </c>
      <c r="D26" s="1463" t="s">
        <v>0</v>
      </c>
      <c r="E26" s="1463" t="s">
        <v>0</v>
      </c>
    </row>
    <row r="27" spans="1:5" ht="16.8"/>
    <row r="28" spans="1:5" ht="16.8"/>
    <row r="29" spans="1:5" ht="16.8"/>
    <row r="30" spans="1:5" ht="16.8"/>
  </sheetData>
  <mergeCells count="4">
    <mergeCell ref="C5:D5"/>
    <mergeCell ref="B26:E26"/>
    <mergeCell ref="B3:E3"/>
    <mergeCell ref="C4:D4"/>
  </mergeCells>
  <pageMargins left="0.7" right="0.7" top="0.75" bottom="0.75" header="0.3" footer="0.3"/>
  <pageSetup orientation="portrait" horizontalDpi="72" verticalDpi="72"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9"/>
  <dimension ref="B1:K60"/>
  <sheetViews>
    <sheetView showGridLines="0" showRowColHeaders="0" topLeftCell="A8" zoomScaleNormal="100" workbookViewId="0"/>
  </sheetViews>
  <sheetFormatPr baseColWidth="10" defaultColWidth="9.109375" defaultRowHeight="13.2"/>
  <cols>
    <col min="2" max="2" width="34.5546875"/>
    <col min="3" max="3" width="12"/>
    <col min="4" max="10" width="11.88671875"/>
    <col min="11" max="11" width="12.44140625"/>
  </cols>
  <sheetData>
    <row r="1" spans="2:11" ht="12.75" hidden="1" customHeight="1">
      <c r="B1" s="1346" t="s">
        <v>1073</v>
      </c>
      <c r="C1" s="1346" t="s">
        <v>0</v>
      </c>
      <c r="D1" s="1346" t="s">
        <v>0</v>
      </c>
      <c r="E1" s="1346" t="s">
        <v>0</v>
      </c>
      <c r="F1" s="1346" t="s">
        <v>0</v>
      </c>
      <c r="G1" s="1346" t="s">
        <v>0</v>
      </c>
      <c r="H1" s="1346" t="s">
        <v>0</v>
      </c>
      <c r="I1" s="1346" t="s">
        <v>0</v>
      </c>
      <c r="J1" s="1346" t="s">
        <v>0</v>
      </c>
      <c r="K1" s="1346" t="s">
        <v>0</v>
      </c>
    </row>
    <row r="2" spans="2:11" ht="18.75" customHeight="1">
      <c r="B2" s="236"/>
      <c r="C2" s="52"/>
      <c r="D2" s="52"/>
      <c r="E2" s="52"/>
      <c r="F2" s="52"/>
      <c r="G2" s="52"/>
      <c r="H2" s="52"/>
      <c r="I2" s="52"/>
      <c r="J2" s="52"/>
      <c r="K2" s="52"/>
    </row>
    <row r="3" spans="2:11" ht="18" customHeight="1" thickBot="1">
      <c r="B3" s="1310" t="s">
        <v>1976</v>
      </c>
      <c r="C3" s="1310" t="s">
        <v>0</v>
      </c>
      <c r="D3" s="1310" t="s">
        <v>0</v>
      </c>
      <c r="E3" s="1310" t="s">
        <v>0</v>
      </c>
      <c r="F3" s="1310" t="s">
        <v>0</v>
      </c>
      <c r="G3" s="1310" t="s">
        <v>0</v>
      </c>
      <c r="H3" s="1310" t="s">
        <v>0</v>
      </c>
      <c r="I3" s="53"/>
      <c r="J3" s="53"/>
      <c r="K3" s="53"/>
    </row>
    <row r="4" spans="2:11" ht="15" customHeight="1">
      <c r="B4" s="98" t="s">
        <v>1074</v>
      </c>
      <c r="C4" s="573"/>
      <c r="D4" s="573"/>
      <c r="E4" s="573"/>
      <c r="F4" s="573"/>
      <c r="G4" s="573"/>
      <c r="H4" s="573"/>
      <c r="I4" s="574"/>
      <c r="J4" s="574"/>
      <c r="K4" s="574"/>
    </row>
    <row r="5" spans="2:11" ht="25.5" customHeight="1">
      <c r="B5" s="575"/>
      <c r="C5" s="1465" t="s">
        <v>1075</v>
      </c>
      <c r="D5" s="1465" t="s">
        <v>0</v>
      </c>
      <c r="E5" s="1465" t="s">
        <v>0</v>
      </c>
      <c r="F5" s="1465" t="s">
        <v>1076</v>
      </c>
      <c r="G5" s="1465" t="s">
        <v>0</v>
      </c>
      <c r="H5" s="1465" t="s">
        <v>0</v>
      </c>
      <c r="I5" s="1465" t="s">
        <v>1077</v>
      </c>
      <c r="J5" s="1465" t="s">
        <v>0</v>
      </c>
      <c r="K5" s="1465" t="s">
        <v>0</v>
      </c>
    </row>
    <row r="6" spans="2:11" ht="25.5" customHeight="1">
      <c r="B6" s="575"/>
      <c r="C6" s="256" t="s">
        <v>1078</v>
      </c>
      <c r="D6" s="256" t="s">
        <v>1079</v>
      </c>
      <c r="E6" s="256" t="s">
        <v>1080</v>
      </c>
      <c r="F6" s="256" t="s">
        <v>1078</v>
      </c>
      <c r="G6" s="256" t="s">
        <v>1079</v>
      </c>
      <c r="H6" s="256" t="s">
        <v>1080</v>
      </c>
      <c r="I6" s="256" t="s">
        <v>1078</v>
      </c>
      <c r="J6" s="256" t="s">
        <v>1079</v>
      </c>
      <c r="K6" s="256" t="s">
        <v>1080</v>
      </c>
    </row>
    <row r="7" spans="2:11" ht="25.5" customHeight="1">
      <c r="B7" s="355" t="s">
        <v>1081</v>
      </c>
      <c r="C7" s="457">
        <v>28444.403999999999</v>
      </c>
      <c r="D7" s="457">
        <v>1338.0519999999999</v>
      </c>
      <c r="E7" s="457">
        <v>29782.456999999999</v>
      </c>
      <c r="F7" s="457">
        <v>0</v>
      </c>
      <c r="G7" s="457">
        <v>0</v>
      </c>
      <c r="H7" s="457">
        <v>0</v>
      </c>
      <c r="I7" s="457">
        <v>70.307000000000002</v>
      </c>
      <c r="J7" s="457">
        <v>0</v>
      </c>
      <c r="K7" s="457">
        <v>70.307000000000002</v>
      </c>
    </row>
    <row r="8" spans="2:11" ht="25.5" customHeight="1">
      <c r="B8" s="259" t="s">
        <v>1082</v>
      </c>
      <c r="C8" s="63">
        <v>19660.024000000001</v>
      </c>
      <c r="D8" s="63">
        <v>0</v>
      </c>
      <c r="E8" s="63">
        <v>19660.024000000001</v>
      </c>
      <c r="F8" s="63">
        <v>0</v>
      </c>
      <c r="G8" s="63">
        <v>0</v>
      </c>
      <c r="H8" s="63">
        <v>0</v>
      </c>
      <c r="I8" s="63">
        <v>0</v>
      </c>
      <c r="J8" s="63">
        <v>0</v>
      </c>
      <c r="K8" s="63">
        <v>0</v>
      </c>
    </row>
    <row r="9" spans="2:11" ht="25.5" customHeight="1">
      <c r="B9" s="257" t="s">
        <v>1083</v>
      </c>
      <c r="C9" s="60">
        <v>0</v>
      </c>
      <c r="D9" s="60">
        <v>0</v>
      </c>
      <c r="E9" s="60">
        <v>0</v>
      </c>
      <c r="F9" s="60">
        <v>0</v>
      </c>
      <c r="G9" s="60">
        <v>0</v>
      </c>
      <c r="H9" s="60">
        <v>0</v>
      </c>
      <c r="I9" s="60">
        <v>0</v>
      </c>
      <c r="J9" s="60">
        <v>0</v>
      </c>
      <c r="K9" s="60">
        <v>0</v>
      </c>
    </row>
    <row r="10" spans="2:11" ht="25.5" customHeight="1">
      <c r="B10" s="259" t="s">
        <v>1084</v>
      </c>
      <c r="C10" s="63">
        <v>8784.3809999999994</v>
      </c>
      <c r="D10" s="63">
        <v>1338.0519999999999</v>
      </c>
      <c r="E10" s="63">
        <v>10122.433000000001</v>
      </c>
      <c r="F10" s="63">
        <v>0</v>
      </c>
      <c r="G10" s="63">
        <v>0</v>
      </c>
      <c r="H10" s="63">
        <v>0</v>
      </c>
      <c r="I10" s="63">
        <v>70.307000000000002</v>
      </c>
      <c r="J10" s="63">
        <v>0</v>
      </c>
      <c r="K10" s="63">
        <v>70.307000000000002</v>
      </c>
    </row>
    <row r="11" spans="2:11" ht="25.5" customHeight="1">
      <c r="B11" s="257" t="s">
        <v>1085</v>
      </c>
      <c r="C11" s="60">
        <v>0</v>
      </c>
      <c r="D11" s="60">
        <v>0</v>
      </c>
      <c r="E11" s="60">
        <v>0</v>
      </c>
      <c r="F11" s="60">
        <v>0</v>
      </c>
      <c r="G11" s="60">
        <v>0</v>
      </c>
      <c r="H11" s="60">
        <v>0</v>
      </c>
      <c r="I11" s="60">
        <v>0</v>
      </c>
      <c r="J11" s="60">
        <v>0</v>
      </c>
      <c r="K11" s="60">
        <v>0</v>
      </c>
    </row>
    <row r="12" spans="2:11" ht="25.5" customHeight="1">
      <c r="B12" s="353" t="s">
        <v>1086</v>
      </c>
      <c r="C12" s="459">
        <v>5856.28</v>
      </c>
      <c r="D12" s="459">
        <v>1184.3720000000001</v>
      </c>
      <c r="E12" s="459">
        <v>7040.652</v>
      </c>
      <c r="F12" s="459">
        <v>0</v>
      </c>
      <c r="G12" s="459">
        <v>0</v>
      </c>
      <c r="H12" s="459">
        <v>0</v>
      </c>
      <c r="I12" s="459">
        <v>34.347000000000001</v>
      </c>
      <c r="J12" s="459">
        <v>0</v>
      </c>
      <c r="K12" s="459">
        <v>34.347000000000001</v>
      </c>
    </row>
    <row r="13" spans="2:11" ht="25.5" customHeight="1">
      <c r="B13" s="257" t="s">
        <v>1087</v>
      </c>
      <c r="C13" s="60">
        <v>4718.9049999999997</v>
      </c>
      <c r="D13" s="60">
        <v>1184.3720000000001</v>
      </c>
      <c r="E13" s="60">
        <v>5903.2759999999998</v>
      </c>
      <c r="F13" s="60">
        <v>0</v>
      </c>
      <c r="G13" s="60">
        <v>0</v>
      </c>
      <c r="H13" s="60">
        <v>0</v>
      </c>
      <c r="I13" s="60">
        <v>0</v>
      </c>
      <c r="J13" s="60">
        <v>0</v>
      </c>
      <c r="K13" s="60">
        <v>0</v>
      </c>
    </row>
    <row r="14" spans="2:11" ht="25.5" customHeight="1">
      <c r="B14" s="259" t="s">
        <v>1088</v>
      </c>
      <c r="C14" s="63">
        <v>0</v>
      </c>
      <c r="D14" s="63">
        <v>0</v>
      </c>
      <c r="E14" s="63">
        <v>0</v>
      </c>
      <c r="F14" s="63">
        <v>0</v>
      </c>
      <c r="G14" s="63">
        <v>0</v>
      </c>
      <c r="H14" s="63">
        <v>0</v>
      </c>
      <c r="I14" s="63">
        <v>0</v>
      </c>
      <c r="J14" s="63">
        <v>0</v>
      </c>
      <c r="K14" s="63">
        <v>0</v>
      </c>
    </row>
    <row r="15" spans="2:11" ht="25.5" customHeight="1">
      <c r="B15" s="257" t="s">
        <v>1089</v>
      </c>
      <c r="C15" s="60">
        <v>1137.376</v>
      </c>
      <c r="D15" s="60">
        <v>0</v>
      </c>
      <c r="E15" s="60">
        <v>1137.376</v>
      </c>
      <c r="F15" s="60">
        <v>0</v>
      </c>
      <c r="G15" s="60">
        <v>0</v>
      </c>
      <c r="H15" s="60">
        <v>0</v>
      </c>
      <c r="I15" s="60">
        <v>34.347000000000001</v>
      </c>
      <c r="J15" s="60">
        <v>0</v>
      </c>
      <c r="K15" s="60">
        <v>34.347000000000001</v>
      </c>
    </row>
    <row r="16" spans="2:11" ht="25.5" customHeight="1">
      <c r="B16" s="259" t="s">
        <v>1090</v>
      </c>
      <c r="C16" s="63">
        <v>0</v>
      </c>
      <c r="D16" s="63">
        <v>0</v>
      </c>
      <c r="E16" s="63">
        <v>0</v>
      </c>
      <c r="F16" s="63">
        <v>0</v>
      </c>
      <c r="G16" s="63">
        <v>0</v>
      </c>
      <c r="H16" s="63">
        <v>0</v>
      </c>
      <c r="I16" s="63">
        <v>0</v>
      </c>
      <c r="J16" s="63">
        <v>0</v>
      </c>
      <c r="K16" s="63">
        <v>0</v>
      </c>
    </row>
    <row r="17" spans="2:11" ht="25.5" customHeight="1">
      <c r="B17" s="257" t="s">
        <v>1085</v>
      </c>
      <c r="C17" s="60">
        <v>0</v>
      </c>
      <c r="D17" s="60">
        <v>0</v>
      </c>
      <c r="E17" s="60">
        <v>0</v>
      </c>
      <c r="F17" s="60">
        <v>0</v>
      </c>
      <c r="G17" s="60">
        <v>0</v>
      </c>
      <c r="H17" s="60">
        <v>0</v>
      </c>
      <c r="I17" s="60">
        <v>0</v>
      </c>
      <c r="J17" s="60">
        <v>0</v>
      </c>
      <c r="K17" s="60">
        <v>0</v>
      </c>
    </row>
    <row r="18" spans="2:11" ht="25.5" customHeight="1" thickBot="1">
      <c r="B18" s="559" t="s">
        <v>1091</v>
      </c>
      <c r="C18" s="319">
        <v>34300.685000000005</v>
      </c>
      <c r="D18" s="319">
        <v>2522.424</v>
      </c>
      <c r="E18" s="319">
        <v>36823.108999999997</v>
      </c>
      <c r="F18" s="319">
        <v>0</v>
      </c>
      <c r="G18" s="319">
        <v>0</v>
      </c>
      <c r="H18" s="319">
        <v>0</v>
      </c>
      <c r="I18" s="319">
        <v>104.654</v>
      </c>
      <c r="J18" s="319">
        <v>0</v>
      </c>
      <c r="K18" s="319">
        <v>104.654</v>
      </c>
    </row>
    <row r="19" spans="2:11" ht="33" customHeight="1">
      <c r="B19" s="1350" t="s">
        <v>1092</v>
      </c>
      <c r="C19" s="1350" t="s">
        <v>0</v>
      </c>
      <c r="D19" s="1350" t="s">
        <v>0</v>
      </c>
      <c r="E19" s="1350" t="s">
        <v>0</v>
      </c>
      <c r="F19" s="1350" t="s">
        <v>0</v>
      </c>
      <c r="G19" s="1350" t="s">
        <v>0</v>
      </c>
      <c r="H19" s="1350" t="s">
        <v>0</v>
      </c>
      <c r="I19" s="1350" t="s">
        <v>0</v>
      </c>
      <c r="J19" s="1350" t="s">
        <v>0</v>
      </c>
      <c r="K19" s="1350" t="s">
        <v>0</v>
      </c>
    </row>
    <row r="20" spans="2:11" ht="24.75" customHeight="1"/>
    <row r="21" spans="2:11" ht="12.75" customHeight="1"/>
    <row r="22" spans="2:11" ht="18.75" customHeight="1"/>
    <row r="23" spans="2:11" ht="18" customHeight="1"/>
    <row r="24" spans="2:11" ht="15" customHeight="1"/>
    <row r="25" spans="2:11" ht="25.5" customHeight="1"/>
    <row r="26" spans="2:11" ht="25.5" customHeight="1"/>
    <row r="27" spans="2:11" ht="25.5" customHeight="1"/>
    <row r="28" spans="2:11" ht="25.5" customHeight="1"/>
    <row r="29" spans="2:11" ht="25.5" customHeight="1"/>
    <row r="30" spans="2:11" ht="25.5" customHeight="1"/>
    <row r="31" spans="2:11" ht="25.5" customHeight="1"/>
    <row r="32" spans="2:11" ht="25.5" customHeight="1"/>
    <row r="33" ht="25.5" customHeight="1"/>
    <row r="34" ht="25.5" customHeight="1"/>
    <row r="35" ht="25.5" customHeight="1"/>
    <row r="36" ht="25.5" customHeight="1"/>
    <row r="37" ht="25.5" customHeight="1"/>
    <row r="38" ht="25.5" customHeight="1"/>
    <row r="39" ht="27" customHeight="1"/>
    <row r="40" ht="12.75" customHeight="1"/>
    <row r="41" ht="12.75" customHeight="1"/>
    <row r="42" ht="18.75" customHeight="1"/>
    <row r="43" ht="18" customHeight="1"/>
    <row r="44" ht="1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7" customHeight="1"/>
    <row r="60" ht="12.75" customHeight="1"/>
  </sheetData>
  <mergeCells count="6">
    <mergeCell ref="B19:K19"/>
    <mergeCell ref="B1:K1"/>
    <mergeCell ref="B3:H3"/>
    <mergeCell ref="C5:E5"/>
    <mergeCell ref="F5:H5"/>
    <mergeCell ref="I5:K5"/>
  </mergeCells>
  <printOptions horizontalCentered="1"/>
  <pageMargins left="0.70866141732283472" right="0.70866141732283472" top="0.74803149606299213" bottom="0.74803149606299213" header="0.31496062992125984" footer="0.31496062992125984"/>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E100"/>
  <sheetViews>
    <sheetView showGridLines="0" showRowColHeaders="0" topLeftCell="A19" zoomScaleNormal="100" workbookViewId="0"/>
  </sheetViews>
  <sheetFormatPr baseColWidth="10" defaultColWidth="9.109375" defaultRowHeight="13.2"/>
  <cols>
    <col min="2" max="2" width="7.88671875"/>
    <col min="3" max="3" width="39.88671875"/>
    <col min="4" max="4" width="11.5546875"/>
    <col min="5" max="5" width="11.88671875"/>
  </cols>
  <sheetData>
    <row r="1" spans="2:5" ht="15" customHeight="1">
      <c r="B1" s="32"/>
      <c r="C1" s="33"/>
      <c r="D1" s="34"/>
      <c r="E1" s="34"/>
    </row>
    <row r="2" spans="2:5" ht="26.1" customHeight="1" thickBot="1">
      <c r="B2" s="32"/>
      <c r="C2" s="35" t="s">
        <v>1565</v>
      </c>
      <c r="D2" s="36"/>
      <c r="E2" s="36"/>
    </row>
    <row r="3" spans="2:5" ht="12.75" customHeight="1">
      <c r="B3" s="37"/>
      <c r="C3" s="10" t="s">
        <v>26</v>
      </c>
      <c r="D3" s="38"/>
      <c r="E3" s="38"/>
    </row>
    <row r="4" spans="2:5" ht="18" customHeight="1">
      <c r="B4" s="37"/>
      <c r="C4" s="39"/>
      <c r="D4" s="40" t="s">
        <v>27</v>
      </c>
      <c r="E4" s="40" t="s">
        <v>28</v>
      </c>
    </row>
    <row r="5" spans="2:5" ht="18" customHeight="1">
      <c r="B5" s="37"/>
      <c r="C5" s="41" t="s">
        <v>29</v>
      </c>
      <c r="D5" s="42">
        <v>24114</v>
      </c>
      <c r="E5" s="42">
        <v>25545.901999999998</v>
      </c>
    </row>
    <row r="6" spans="2:5" ht="18" customHeight="1">
      <c r="B6" s="37"/>
      <c r="C6" s="43" t="s">
        <v>30</v>
      </c>
      <c r="D6" s="44">
        <v>26247</v>
      </c>
      <c r="E6" s="44">
        <v>27117.511999999999</v>
      </c>
    </row>
    <row r="7" spans="2:5" ht="18" customHeight="1">
      <c r="B7" s="37"/>
      <c r="C7" s="45" t="s">
        <v>31</v>
      </c>
      <c r="D7" s="46">
        <v>5981</v>
      </c>
      <c r="E7" s="46">
        <v>5981.4380000000001</v>
      </c>
    </row>
    <row r="8" spans="2:5" ht="18" customHeight="1">
      <c r="B8" s="37"/>
      <c r="C8" s="43" t="s">
        <v>32</v>
      </c>
      <c r="D8" s="44">
        <v>1705</v>
      </c>
      <c r="E8" s="44">
        <v>1381.4949999999999</v>
      </c>
    </row>
    <row r="9" spans="2:5" ht="18" customHeight="1">
      <c r="B9" s="37"/>
      <c r="C9" s="45" t="s">
        <v>33</v>
      </c>
      <c r="D9" s="46">
        <v>18560</v>
      </c>
      <c r="E9" s="46">
        <v>19754.579000000002</v>
      </c>
    </row>
    <row r="10" spans="2:5" ht="18" customHeight="1">
      <c r="B10" s="37"/>
      <c r="C10" s="43" t="s">
        <v>34</v>
      </c>
      <c r="D10" s="44">
        <v>-1103</v>
      </c>
      <c r="E10" s="44">
        <v>-1846.9690000000001</v>
      </c>
    </row>
    <row r="11" spans="2:5" ht="18" customHeight="1">
      <c r="B11" s="37"/>
      <c r="C11" s="45" t="s">
        <v>35</v>
      </c>
      <c r="D11" s="46">
        <v>13</v>
      </c>
      <c r="E11" s="46">
        <v>-99.908000000000001</v>
      </c>
    </row>
    <row r="12" spans="2:5" ht="18" customHeight="1">
      <c r="B12" s="37"/>
      <c r="C12" s="43" t="s">
        <v>36</v>
      </c>
      <c r="D12" s="44">
        <v>-1043</v>
      </c>
      <c r="E12" s="44">
        <v>375.267</v>
      </c>
    </row>
    <row r="13" spans="2:5" ht="18" customHeight="1">
      <c r="B13" s="37"/>
      <c r="C13" s="41" t="s">
        <v>37</v>
      </c>
      <c r="D13" s="42">
        <v>-6326</v>
      </c>
      <c r="E13" s="42">
        <v>-5892.2489999999998</v>
      </c>
    </row>
    <row r="14" spans="2:5" ht="18" customHeight="1">
      <c r="B14" s="37"/>
      <c r="C14" s="43" t="s">
        <v>38</v>
      </c>
      <c r="D14" s="44">
        <v>-4232</v>
      </c>
      <c r="E14" s="44">
        <v>-3873.2809999999999</v>
      </c>
    </row>
    <row r="15" spans="2:5" ht="18" customHeight="1">
      <c r="B15" s="37"/>
      <c r="C15" s="43" t="s">
        <v>39</v>
      </c>
      <c r="D15" s="44">
        <v>-1875</v>
      </c>
      <c r="E15" s="44">
        <v>-1789.472</v>
      </c>
    </row>
    <row r="16" spans="2:5" ht="18" customHeight="1">
      <c r="B16" s="37"/>
      <c r="C16" s="45" t="s">
        <v>40</v>
      </c>
      <c r="D16" s="46">
        <v>-220</v>
      </c>
      <c r="E16" s="46">
        <v>-229.49600000000001</v>
      </c>
    </row>
    <row r="17" spans="2:5" ht="18" customHeight="1">
      <c r="B17" s="37"/>
      <c r="C17" s="47" t="s">
        <v>41</v>
      </c>
      <c r="D17" s="48">
        <v>17787</v>
      </c>
      <c r="E17" s="48">
        <v>19653.652999999998</v>
      </c>
    </row>
    <row r="18" spans="2:5" ht="18" customHeight="1">
      <c r="B18" s="37"/>
      <c r="C18" s="49" t="s">
        <v>42</v>
      </c>
      <c r="D18" s="50">
        <v>2236</v>
      </c>
      <c r="E18" s="50">
        <v>2983.7809999999999</v>
      </c>
    </row>
    <row r="19" spans="2:5" ht="18" customHeight="1">
      <c r="B19" s="37"/>
      <c r="C19" s="41" t="s">
        <v>43</v>
      </c>
      <c r="D19" s="42" t="s">
        <v>44</v>
      </c>
      <c r="E19" s="42" t="s">
        <v>45</v>
      </c>
    </row>
    <row r="20" spans="2:5" ht="18" customHeight="1">
      <c r="B20" s="37"/>
      <c r="C20" s="47" t="s">
        <v>46</v>
      </c>
      <c r="D20" s="48">
        <v>20023</v>
      </c>
      <c r="E20" s="48">
        <v>22637.434000000001</v>
      </c>
    </row>
    <row r="21" spans="2:5" ht="18" customHeight="1">
      <c r="B21" s="37"/>
      <c r="C21" s="41" t="s">
        <v>47</v>
      </c>
      <c r="D21" s="42">
        <v>3224</v>
      </c>
      <c r="E21" s="42">
        <v>3407.2020000000002</v>
      </c>
    </row>
    <row r="22" spans="2:5" ht="18" customHeight="1">
      <c r="B22" s="37"/>
      <c r="C22" s="43" t="s">
        <v>48</v>
      </c>
      <c r="D22" s="44">
        <v>3150</v>
      </c>
      <c r="E22" s="44">
        <v>3152.5419999999999</v>
      </c>
    </row>
    <row r="23" spans="2:5" ht="18" customHeight="1">
      <c r="B23" s="37"/>
      <c r="C23" s="45" t="s">
        <v>49</v>
      </c>
      <c r="D23" s="46">
        <v>74</v>
      </c>
      <c r="E23" s="46">
        <v>254.66</v>
      </c>
    </row>
    <row r="24" spans="2:5" ht="18" customHeight="1">
      <c r="B24" s="37"/>
      <c r="C24" s="49" t="s">
        <v>50</v>
      </c>
      <c r="D24" s="50" t="s">
        <v>44</v>
      </c>
      <c r="E24" s="50">
        <v>0</v>
      </c>
    </row>
    <row r="25" spans="2:5" ht="18" customHeight="1">
      <c r="B25" s="37"/>
      <c r="C25" s="45" t="s">
        <v>51</v>
      </c>
      <c r="D25" s="46">
        <v>3224</v>
      </c>
      <c r="E25" s="42">
        <v>3407.2020000000002</v>
      </c>
    </row>
    <row r="26" spans="2:5" ht="18" customHeight="1">
      <c r="B26" s="37"/>
      <c r="C26" s="47" t="s">
        <v>52</v>
      </c>
      <c r="D26" s="48">
        <v>23247</v>
      </c>
      <c r="E26" s="48">
        <v>26044.635999999999</v>
      </c>
    </row>
    <row r="27" spans="2:5" ht="18" customHeight="1">
      <c r="B27" s="37"/>
      <c r="C27" s="45" t="s">
        <v>53</v>
      </c>
      <c r="D27" s="46">
        <v>5632</v>
      </c>
      <c r="E27" s="42">
        <v>6629.058</v>
      </c>
    </row>
    <row r="28" spans="2:5" ht="15.9" customHeight="1">
      <c r="B28" s="37"/>
      <c r="C28" s="43" t="s">
        <v>54</v>
      </c>
      <c r="D28" s="44">
        <v>48</v>
      </c>
      <c r="E28" s="44">
        <v>35.732999999999997</v>
      </c>
    </row>
    <row r="29" spans="2:5" ht="18" customHeight="1">
      <c r="B29" s="37"/>
      <c r="C29" s="47" t="s">
        <v>55</v>
      </c>
      <c r="D29" s="48">
        <v>28927</v>
      </c>
      <c r="E29" s="48">
        <v>32709.425999999999</v>
      </c>
    </row>
    <row r="30" spans="2:5" ht="18" customHeight="1">
      <c r="B30" s="37"/>
      <c r="C30" s="43" t="s">
        <v>56</v>
      </c>
      <c r="D30" s="44">
        <v>3362</v>
      </c>
      <c r="E30" s="44">
        <v>5110.8239999999996</v>
      </c>
    </row>
    <row r="31" spans="2:5" ht="18" customHeight="1">
      <c r="B31" s="37"/>
      <c r="C31" s="47" t="s">
        <v>57</v>
      </c>
      <c r="D31" s="48">
        <v>32289</v>
      </c>
      <c r="E31" s="48">
        <v>37820.25</v>
      </c>
    </row>
    <row r="32" spans="2:5" ht="83.1" customHeight="1">
      <c r="B32" s="37"/>
      <c r="C32" s="1317" t="s">
        <v>58</v>
      </c>
      <c r="D32" s="1318" t="s">
        <v>0</v>
      </c>
      <c r="E32" s="1318" t="s">
        <v>0</v>
      </c>
    </row>
    <row r="33" ht="15" customHeight="1"/>
    <row r="34" ht="15" customHeight="1"/>
    <row r="35" ht="12.9" customHeight="1"/>
    <row r="36" ht="26.1" customHeight="1"/>
    <row r="37" ht="12.75"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5.9" customHeight="1"/>
    <row r="63" ht="18" customHeight="1"/>
    <row r="64" ht="18" customHeight="1"/>
    <row r="65" ht="18" customHeight="1"/>
    <row r="66" ht="80.099999999999994" customHeight="1"/>
    <row r="67" ht="12.9" customHeight="1"/>
    <row r="68" ht="18.75" customHeight="1"/>
    <row r="69" ht="18.75" customHeight="1"/>
    <row r="70" ht="26.1" customHeight="1"/>
    <row r="71" ht="12.75"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5.9" customHeight="1"/>
    <row r="97" ht="18" customHeight="1"/>
    <row r="98" ht="18" customHeight="1"/>
    <row r="99" ht="18" customHeight="1"/>
    <row r="100" ht="81.599999999999994" customHeight="1"/>
  </sheetData>
  <mergeCells count="1">
    <mergeCell ref="C32:E32"/>
  </mergeCells>
  <printOptions horizontalCentered="1"/>
  <pageMargins left="0.70866141732283472" right="0.70866141732283472" top="0.74803149606299213" bottom="0.74803149606299213" header="0.31496062992125984" footer="0.31496062992125984"/>
  <pageSetup paperSize="9" scale="78" orientation="landscape"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0"/>
  <dimension ref="B1:H20"/>
  <sheetViews>
    <sheetView showGridLines="0" showRowColHeaders="0" workbookViewId="0"/>
  </sheetViews>
  <sheetFormatPr baseColWidth="10" defaultColWidth="9.109375" defaultRowHeight="12.75" customHeight="1"/>
  <cols>
    <col min="1" max="1" width="9.109375" style="1057" customWidth="1"/>
    <col min="2" max="2" width="33.44140625" style="1057" customWidth="1"/>
    <col min="3" max="3" width="18" style="1057" customWidth="1"/>
    <col min="4" max="4" width="15.109375" style="1057" customWidth="1"/>
    <col min="5" max="5" width="16.44140625" style="1057" customWidth="1"/>
    <col min="6" max="6" width="20.44140625" style="1057" customWidth="1"/>
    <col min="7" max="7" width="18.5546875" style="1057" customWidth="1"/>
    <col min="8" max="8" width="16.88671875" style="1057" customWidth="1"/>
    <col min="9" max="14" width="11.88671875" style="1057" bestFit="1" customWidth="1"/>
    <col min="15" max="16384" width="9.109375" style="1057"/>
  </cols>
  <sheetData>
    <row r="1" spans="2:8" ht="16.8"/>
    <row r="2" spans="2:8" ht="18" thickBot="1">
      <c r="B2" s="1298" t="s">
        <v>2030</v>
      </c>
      <c r="C2" s="1298" t="s">
        <v>0</v>
      </c>
      <c r="D2" s="1298" t="s">
        <v>0</v>
      </c>
      <c r="E2" s="1298" t="s">
        <v>0</v>
      </c>
      <c r="F2" s="1298" t="s">
        <v>0</v>
      </c>
      <c r="G2" s="1298" t="s">
        <v>0</v>
      </c>
      <c r="H2" s="1298" t="s">
        <v>0</v>
      </c>
    </row>
    <row r="3" spans="2:8" ht="12.75" customHeight="1">
      <c r="B3" s="930" t="s">
        <v>1520</v>
      </c>
      <c r="C3" s="1104"/>
      <c r="D3" s="1104"/>
      <c r="E3" s="1104"/>
      <c r="F3" s="1105"/>
      <c r="G3" s="1105"/>
      <c r="H3" s="1105"/>
    </row>
    <row r="4" spans="2:8" ht="69.75" customHeight="1">
      <c r="B4" s="1106"/>
      <c r="C4" s="1030" t="s">
        <v>2038</v>
      </c>
      <c r="D4" s="1031" t="s">
        <v>2039</v>
      </c>
      <c r="E4" s="1031" t="s">
        <v>2040</v>
      </c>
      <c r="F4" s="1031" t="s">
        <v>2041</v>
      </c>
      <c r="G4" s="1030" t="s">
        <v>2042</v>
      </c>
      <c r="H4" s="1030" t="s">
        <v>2043</v>
      </c>
    </row>
    <row r="5" spans="2:8" ht="20.25" customHeight="1">
      <c r="B5" s="323" t="s">
        <v>2031</v>
      </c>
      <c r="C5" s="713">
        <v>19377.506000000001</v>
      </c>
      <c r="D5" s="713">
        <v>19599.374</v>
      </c>
      <c r="E5" s="713">
        <v>19599.374</v>
      </c>
      <c r="F5" s="713">
        <v>0</v>
      </c>
      <c r="G5" s="713">
        <v>598.47500000000002</v>
      </c>
      <c r="H5" s="713">
        <v>283.70100000000002</v>
      </c>
    </row>
    <row r="6" spans="2:8" ht="20.25" customHeight="1">
      <c r="B6" s="325" t="s">
        <v>2032</v>
      </c>
      <c r="C6" s="762">
        <v>0</v>
      </c>
      <c r="D6" s="762">
        <v>0</v>
      </c>
      <c r="E6" s="762">
        <v>0</v>
      </c>
      <c r="F6" s="762">
        <v>0</v>
      </c>
      <c r="G6" s="762">
        <v>0</v>
      </c>
      <c r="H6" s="762">
        <v>0</v>
      </c>
    </row>
    <row r="7" spans="2:8" ht="20.25" customHeight="1">
      <c r="B7" s="323" t="s">
        <v>2033</v>
      </c>
      <c r="C7" s="713">
        <v>0</v>
      </c>
      <c r="D7" s="713">
        <v>0</v>
      </c>
      <c r="E7" s="713">
        <v>0</v>
      </c>
      <c r="F7" s="713">
        <v>0</v>
      </c>
      <c r="G7" s="713">
        <v>0</v>
      </c>
      <c r="H7" s="713">
        <v>0</v>
      </c>
    </row>
    <row r="8" spans="2:8" ht="20.25" customHeight="1">
      <c r="B8" s="325" t="s">
        <v>2034</v>
      </c>
      <c r="C8" s="762">
        <v>1117.752</v>
      </c>
      <c r="D8" s="762">
        <v>1137.376</v>
      </c>
      <c r="E8" s="762">
        <v>1137.376</v>
      </c>
      <c r="F8" s="762">
        <v>0</v>
      </c>
      <c r="G8" s="762">
        <v>20.286999999999999</v>
      </c>
      <c r="H8" s="762">
        <v>18.693000000000001</v>
      </c>
    </row>
    <row r="9" spans="2:8" ht="20.25" customHeight="1">
      <c r="B9" s="323" t="s">
        <v>2022</v>
      </c>
      <c r="C9" s="713">
        <v>10551.364</v>
      </c>
      <c r="D9" s="713">
        <v>10355.745000000001</v>
      </c>
      <c r="E9" s="713">
        <v>7581.433</v>
      </c>
      <c r="F9" s="713">
        <v>2774.3110000000001</v>
      </c>
      <c r="G9" s="713">
        <v>293.66300000000001</v>
      </c>
      <c r="H9" s="713">
        <v>236.72300000000001</v>
      </c>
    </row>
    <row r="10" spans="2:8" ht="20.25" customHeight="1">
      <c r="B10" s="325" t="s">
        <v>2035</v>
      </c>
      <c r="C10" s="762">
        <v>5075.1390000000001</v>
      </c>
      <c r="D10" s="762">
        <v>4267.741</v>
      </c>
      <c r="E10" s="762">
        <v>4267.741</v>
      </c>
      <c r="F10" s="762">
        <v>0</v>
      </c>
      <c r="G10" s="762">
        <v>142.24600000000001</v>
      </c>
      <c r="H10" s="762">
        <v>185.29300000000001</v>
      </c>
    </row>
    <row r="11" spans="2:8" ht="20.25" customHeight="1">
      <c r="B11" s="323" t="s">
        <v>2036</v>
      </c>
      <c r="C11" s="713">
        <v>0</v>
      </c>
      <c r="D11" s="713">
        <v>0</v>
      </c>
      <c r="E11" s="713">
        <v>0</v>
      </c>
      <c r="F11" s="713">
        <v>0</v>
      </c>
      <c r="G11" s="713">
        <v>0</v>
      </c>
      <c r="H11" s="713">
        <v>0</v>
      </c>
    </row>
    <row r="12" spans="2:8" ht="20.25" customHeight="1">
      <c r="B12" s="325" t="s">
        <v>2037</v>
      </c>
      <c r="C12" s="762">
        <v>0</v>
      </c>
      <c r="D12" s="762">
        <v>0</v>
      </c>
      <c r="E12" s="762">
        <v>0</v>
      </c>
      <c r="F12" s="762">
        <v>0</v>
      </c>
      <c r="G12" s="762">
        <v>0</v>
      </c>
      <c r="H12" s="762">
        <v>0</v>
      </c>
    </row>
    <row r="13" spans="2:8" ht="20.25" customHeight="1">
      <c r="B13" s="921" t="s">
        <v>1539</v>
      </c>
      <c r="C13" s="922">
        <v>36121.761000000006</v>
      </c>
      <c r="D13" s="922">
        <v>35360.236000000004</v>
      </c>
      <c r="E13" s="922">
        <v>32585.923999999999</v>
      </c>
      <c r="F13" s="922">
        <v>2774.3110000000001</v>
      </c>
      <c r="G13" s="922">
        <v>1054.671</v>
      </c>
      <c r="H13" s="922">
        <v>724.41</v>
      </c>
    </row>
    <row r="14" spans="2:8" ht="16.8">
      <c r="B14" s="1466" t="s">
        <v>2021</v>
      </c>
      <c r="C14" s="1467" t="s">
        <v>0</v>
      </c>
      <c r="D14" s="1467" t="s">
        <v>0</v>
      </c>
      <c r="E14" s="1467" t="s">
        <v>0</v>
      </c>
      <c r="F14" s="1467" t="s">
        <v>0</v>
      </c>
      <c r="G14" s="1467" t="s">
        <v>0</v>
      </c>
      <c r="H14" s="1467" t="s">
        <v>0</v>
      </c>
    </row>
    <row r="15" spans="2:8" ht="16.8"/>
    <row r="16" spans="2:8" ht="16.8"/>
    <row r="17" ht="16.8"/>
    <row r="18" ht="16.8"/>
    <row r="19" ht="16.8"/>
    <row r="20" ht="16.8"/>
  </sheetData>
  <mergeCells count="2">
    <mergeCell ref="B2:H2"/>
    <mergeCell ref="B14:H14"/>
  </mergeCells>
  <pageMargins left="0.7" right="0.7" top="0.75" bottom="0.75" header="0.3" footer="0.3"/>
  <pageSetup orientation="portrait" horizontalDpi="72" verticalDpi="72"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dimension ref="B1:J40"/>
  <sheetViews>
    <sheetView showGridLines="0" showRowColHeaders="0" workbookViewId="0"/>
  </sheetViews>
  <sheetFormatPr baseColWidth="10" defaultColWidth="9.109375" defaultRowHeight="0" customHeight="1" zeroHeight="1"/>
  <cols>
    <col min="1" max="1" width="9.109375" style="1049" customWidth="1"/>
    <col min="2" max="2" width="27.5546875" style="1049" customWidth="1"/>
    <col min="3" max="3" width="9.44140625" style="1049" customWidth="1"/>
    <col min="4" max="4" width="10" style="1049" customWidth="1"/>
    <col min="5" max="5" width="7.88671875" style="1049" customWidth="1"/>
    <col min="6" max="6" width="7.109375" style="1049" customWidth="1"/>
    <col min="7" max="7" width="8.33203125" style="1049" bestFit="1" customWidth="1"/>
    <col min="8" max="8" width="8.88671875" style="1049" customWidth="1"/>
    <col min="9" max="10" width="7.109375" style="1049" customWidth="1"/>
    <col min="11" max="16384" width="9.109375" style="1049"/>
  </cols>
  <sheetData>
    <row r="1" spans="2:10" ht="14.4"/>
    <row r="2" spans="2:10" ht="18" customHeight="1" thickBot="1">
      <c r="B2" s="1468" t="s">
        <v>2083</v>
      </c>
      <c r="C2" s="1468" t="s">
        <v>0</v>
      </c>
      <c r="D2" s="1468" t="s">
        <v>0</v>
      </c>
      <c r="E2" s="1468" t="s">
        <v>0</v>
      </c>
      <c r="F2" s="1468" t="s">
        <v>0</v>
      </c>
      <c r="G2" s="1468" t="s">
        <v>0</v>
      </c>
      <c r="H2" s="1468" t="s">
        <v>0</v>
      </c>
      <c r="I2" s="1468" t="s">
        <v>0</v>
      </c>
      <c r="J2" s="1468" t="s">
        <v>0</v>
      </c>
    </row>
    <row r="3" spans="2:10" ht="12.75" customHeight="1">
      <c r="B3" s="1469" t="s">
        <v>1991</v>
      </c>
      <c r="C3" s="1469"/>
      <c r="D3" s="1469"/>
      <c r="E3" s="1129"/>
      <c r="F3" s="1129"/>
      <c r="G3" s="1129"/>
      <c r="H3" s="1129"/>
      <c r="I3" s="1129"/>
      <c r="J3" s="1131"/>
    </row>
    <row r="4" spans="2:10" ht="12.75" customHeight="1">
      <c r="B4" s="1470" t="s">
        <v>1071</v>
      </c>
      <c r="C4" s="1440" t="s">
        <v>2062</v>
      </c>
      <c r="D4" s="1439" t="s">
        <v>1996</v>
      </c>
      <c r="E4" s="1440" t="s">
        <v>584</v>
      </c>
      <c r="F4" s="1440" t="s">
        <v>901</v>
      </c>
      <c r="G4" s="1440" t="s">
        <v>515</v>
      </c>
      <c r="H4" s="1440" t="s">
        <v>928</v>
      </c>
      <c r="I4" s="1440" t="s">
        <v>590</v>
      </c>
      <c r="J4" s="1440" t="s">
        <v>2060</v>
      </c>
    </row>
    <row r="5" spans="2:10" ht="12.75" customHeight="1">
      <c r="B5" s="1470"/>
      <c r="C5" s="1440"/>
      <c r="D5" s="1439"/>
      <c r="E5" s="1440"/>
      <c r="F5" s="1440"/>
      <c r="G5" s="1440"/>
      <c r="H5" s="1440"/>
      <c r="I5" s="1440"/>
      <c r="J5" s="1440"/>
    </row>
    <row r="6" spans="2:10" ht="15" customHeight="1">
      <c r="B6" s="1138" t="s">
        <v>2056</v>
      </c>
      <c r="C6" s="731">
        <v>0.437</v>
      </c>
      <c r="D6" s="792">
        <v>2938.01</v>
      </c>
      <c r="E6" s="792">
        <v>2938.01</v>
      </c>
      <c r="F6" s="731">
        <v>0.9</v>
      </c>
      <c r="G6" s="792">
        <v>10828.42</v>
      </c>
      <c r="H6" s="731">
        <v>3.6859999999999999</v>
      </c>
      <c r="I6" s="792">
        <v>69.67</v>
      </c>
      <c r="J6" s="792">
        <v>866.27</v>
      </c>
    </row>
    <row r="7" spans="2:10" ht="15" customHeight="1">
      <c r="B7" s="774" t="s">
        <v>2059</v>
      </c>
      <c r="C7" s="733">
        <v>0.44900000000000001</v>
      </c>
      <c r="D7" s="793">
        <v>3014.07</v>
      </c>
      <c r="E7" s="793">
        <v>3014.07</v>
      </c>
      <c r="F7" s="733">
        <v>0.9</v>
      </c>
      <c r="G7" s="793">
        <v>3987.71</v>
      </c>
      <c r="H7" s="733">
        <v>1.323</v>
      </c>
      <c r="I7" s="793">
        <v>5.35</v>
      </c>
      <c r="J7" s="793">
        <v>319.02</v>
      </c>
    </row>
    <row r="8" spans="2:10" ht="15" customHeight="1">
      <c r="B8" s="773" t="s">
        <v>2055</v>
      </c>
      <c r="C8" s="792">
        <v>0</v>
      </c>
      <c r="D8" s="792" t="s">
        <v>1250</v>
      </c>
      <c r="E8" s="792" t="s">
        <v>1250</v>
      </c>
      <c r="F8" s="792">
        <v>0</v>
      </c>
      <c r="G8" s="792" t="s">
        <v>1250</v>
      </c>
      <c r="H8" s="731" t="s">
        <v>1250</v>
      </c>
      <c r="I8" s="792" t="s">
        <v>1250</v>
      </c>
      <c r="J8" s="792" t="s">
        <v>1250</v>
      </c>
    </row>
    <row r="9" spans="2:10" ht="15" customHeight="1">
      <c r="B9" s="774" t="s">
        <v>2054</v>
      </c>
      <c r="C9" s="733">
        <v>0.114</v>
      </c>
      <c r="D9" s="793">
        <v>759.62</v>
      </c>
      <c r="E9" s="793">
        <v>765.29</v>
      </c>
      <c r="F9" s="733">
        <v>0.9</v>
      </c>
      <c r="G9" s="793">
        <v>1913.21</v>
      </c>
      <c r="H9" s="733">
        <v>2.5</v>
      </c>
      <c r="I9" s="793" t="s">
        <v>1250</v>
      </c>
      <c r="J9" s="793">
        <v>153.06</v>
      </c>
    </row>
    <row r="10" spans="2:10" ht="15" customHeight="1">
      <c r="B10" s="1134" t="s">
        <v>1193</v>
      </c>
      <c r="C10" s="1133">
        <v>1</v>
      </c>
      <c r="D10" s="1132">
        <v>6711.7</v>
      </c>
      <c r="E10" s="1132">
        <v>6717.36</v>
      </c>
      <c r="F10" s="1133">
        <v>0.9</v>
      </c>
      <c r="G10" s="1132">
        <v>16729.34</v>
      </c>
      <c r="H10" s="1133">
        <v>2.4900000000000002</v>
      </c>
      <c r="I10" s="1132">
        <v>75.02</v>
      </c>
      <c r="J10" s="1132">
        <v>1338.35</v>
      </c>
    </row>
    <row r="11" spans="2:10" ht="15.75" customHeight="1">
      <c r="B11" s="1137" t="s">
        <v>2057</v>
      </c>
      <c r="C11" s="1136" t="s">
        <v>0</v>
      </c>
      <c r="D11" s="1136" t="s">
        <v>0</v>
      </c>
      <c r="E11" s="1128"/>
      <c r="F11" s="1128"/>
      <c r="G11" s="1128"/>
      <c r="H11" s="1128"/>
      <c r="I11" s="1128"/>
      <c r="J11" s="1128"/>
    </row>
    <row r="12" spans="2:10" ht="11.25" customHeight="1" thickBot="1">
      <c r="B12" s="1082"/>
      <c r="C12" s="1130"/>
      <c r="D12" s="1130"/>
      <c r="E12" s="1130"/>
      <c r="F12" s="1130"/>
      <c r="G12" s="1130"/>
      <c r="H12" s="1082"/>
      <c r="I12" s="1130"/>
      <c r="J12" s="1130"/>
    </row>
    <row r="13" spans="2:10" ht="15" customHeight="1">
      <c r="B13" s="1469" t="s">
        <v>1153</v>
      </c>
      <c r="C13" s="1469"/>
      <c r="D13" s="1469"/>
      <c r="E13" s="1129"/>
      <c r="F13" s="1129"/>
      <c r="G13" s="1129"/>
      <c r="H13" s="1129"/>
      <c r="I13" s="1129"/>
      <c r="J13" s="1135">
        <v>2019</v>
      </c>
    </row>
    <row r="14" spans="2:10" ht="15" customHeight="1">
      <c r="B14" s="1472" t="s">
        <v>1071</v>
      </c>
      <c r="C14" s="1471" t="s">
        <v>2061</v>
      </c>
      <c r="D14" s="1473" t="s">
        <v>1996</v>
      </c>
      <c r="E14" s="1471" t="s">
        <v>584</v>
      </c>
      <c r="F14" s="1471" t="s">
        <v>901</v>
      </c>
      <c r="G14" s="1471" t="s">
        <v>515</v>
      </c>
      <c r="H14" s="1471" t="s">
        <v>928</v>
      </c>
      <c r="I14" s="1471" t="s">
        <v>590</v>
      </c>
      <c r="J14" s="1471" t="s">
        <v>2060</v>
      </c>
    </row>
    <row r="15" spans="2:10" ht="14.4">
      <c r="B15" s="1472" t="s">
        <v>0</v>
      </c>
      <c r="C15" s="1471"/>
      <c r="D15" s="1473" t="s">
        <v>0</v>
      </c>
      <c r="E15" s="1471" t="s">
        <v>0</v>
      </c>
      <c r="F15" s="1471" t="s">
        <v>0</v>
      </c>
      <c r="G15" s="1471" t="s">
        <v>0</v>
      </c>
      <c r="H15" s="1471" t="s">
        <v>0</v>
      </c>
      <c r="I15" s="1471" t="s">
        <v>0</v>
      </c>
      <c r="J15" s="1471" t="s">
        <v>0</v>
      </c>
    </row>
    <row r="16" spans="2:10" ht="15.75" customHeight="1">
      <c r="B16" s="773" t="s">
        <v>1072</v>
      </c>
      <c r="C16" s="731">
        <v>0.34100000000000003</v>
      </c>
      <c r="D16" s="792">
        <v>2748</v>
      </c>
      <c r="E16" s="792">
        <v>2748</v>
      </c>
      <c r="F16" s="731">
        <v>0.9</v>
      </c>
      <c r="G16" s="792">
        <v>10121</v>
      </c>
      <c r="H16" s="731">
        <v>3.6836000000000002</v>
      </c>
      <c r="I16" s="792">
        <v>65</v>
      </c>
      <c r="J16" s="792">
        <v>810</v>
      </c>
    </row>
    <row r="17" spans="2:10" ht="15.75" customHeight="1">
      <c r="B17" s="774" t="s">
        <v>2059</v>
      </c>
      <c r="C17" s="733">
        <v>0.53459999999999996</v>
      </c>
      <c r="D17" s="793">
        <v>4307</v>
      </c>
      <c r="E17" s="793">
        <v>4307</v>
      </c>
      <c r="F17" s="733">
        <v>0.9</v>
      </c>
      <c r="G17" s="793">
        <v>5684</v>
      </c>
      <c r="H17" s="733">
        <v>1.3197000000000001</v>
      </c>
      <c r="I17" s="793">
        <v>10</v>
      </c>
      <c r="J17" s="793">
        <v>455</v>
      </c>
    </row>
    <row r="18" spans="2:10" ht="15.75" customHeight="1">
      <c r="B18" s="773" t="s">
        <v>2055</v>
      </c>
      <c r="C18" s="792">
        <v>0</v>
      </c>
      <c r="D18" s="792" t="s">
        <v>2058</v>
      </c>
      <c r="E18" s="792" t="s">
        <v>2058</v>
      </c>
      <c r="F18" s="792">
        <v>0</v>
      </c>
      <c r="G18" s="792" t="s">
        <v>2058</v>
      </c>
      <c r="H18" s="731" t="s">
        <v>2058</v>
      </c>
      <c r="I18" s="792" t="s">
        <v>2058</v>
      </c>
      <c r="J18" s="792" t="s">
        <v>2058</v>
      </c>
    </row>
    <row r="19" spans="2:10" ht="15.75" customHeight="1">
      <c r="B19" s="774" t="s">
        <v>2054</v>
      </c>
      <c r="C19" s="733">
        <v>0.12429999999999999</v>
      </c>
      <c r="D19" s="793">
        <v>995</v>
      </c>
      <c r="E19" s="793">
        <v>1002</v>
      </c>
      <c r="F19" s="733">
        <v>0.9</v>
      </c>
      <c r="G19" s="793">
        <v>2504</v>
      </c>
      <c r="H19" s="733">
        <v>2.5</v>
      </c>
      <c r="I19" s="793" t="s">
        <v>2058</v>
      </c>
      <c r="J19" s="793">
        <v>200</v>
      </c>
    </row>
    <row r="20" spans="2:10" ht="15.75" customHeight="1">
      <c r="B20" s="1134" t="s">
        <v>1193</v>
      </c>
      <c r="C20" s="1133">
        <v>1</v>
      </c>
      <c r="D20" s="1132">
        <v>8050</v>
      </c>
      <c r="E20" s="1132">
        <v>8057</v>
      </c>
      <c r="F20" s="1133">
        <v>0.9</v>
      </c>
      <c r="G20" s="1132">
        <v>18310</v>
      </c>
      <c r="H20" s="1133">
        <v>2.2726000000000002</v>
      </c>
      <c r="I20" s="1132">
        <v>76</v>
      </c>
      <c r="J20" s="1132">
        <v>1465</v>
      </c>
    </row>
    <row r="21" spans="2:10" ht="14.4">
      <c r="B21" s="1474" t="s">
        <v>2057</v>
      </c>
      <c r="C21" s="1475" t="s">
        <v>0</v>
      </c>
      <c r="D21" s="1475" t="s">
        <v>0</v>
      </c>
      <c r="E21" s="1128"/>
      <c r="F21" s="1128"/>
      <c r="G21" s="1128"/>
      <c r="H21" s="1128"/>
      <c r="I21" s="1128"/>
      <c r="J21" s="1128"/>
    </row>
    <row r="22" spans="2:10" ht="14.4"/>
    <row r="23" spans="2:10" ht="14.4"/>
    <row r="24" spans="2:10" ht="14.4"/>
    <row r="25" spans="2:10" ht="14.4"/>
    <row r="26" spans="2:10" ht="14.4"/>
    <row r="27" spans="2:10" ht="14.4"/>
    <row r="28" spans="2:10" ht="14.4"/>
    <row r="29" spans="2:10" ht="14.4"/>
    <row r="30" spans="2:10" ht="14.4"/>
    <row r="31" spans="2:10" ht="14.4"/>
    <row r="32" spans="2:10" ht="14.4"/>
    <row r="33" ht="14.4"/>
    <row r="34" ht="14.4"/>
    <row r="35" ht="14.4"/>
    <row r="36" ht="14.4"/>
    <row r="37" ht="14.4"/>
    <row r="38" ht="14.4"/>
    <row r="39" ht="14.4"/>
    <row r="40" ht="12.75" customHeight="1"/>
  </sheetData>
  <mergeCells count="22">
    <mergeCell ref="B21:D21"/>
    <mergeCell ref="F14:F15"/>
    <mergeCell ref="G14:G15"/>
    <mergeCell ref="B13:D13"/>
    <mergeCell ref="H14:H15"/>
    <mergeCell ref="I14:I15"/>
    <mergeCell ref="J14:J15"/>
    <mergeCell ref="B14:B15"/>
    <mergeCell ref="C14:C15"/>
    <mergeCell ref="D14:D15"/>
    <mergeCell ref="E14:E15"/>
    <mergeCell ref="F4:F5"/>
    <mergeCell ref="B2:J2"/>
    <mergeCell ref="B3:D3"/>
    <mergeCell ref="G4:G5"/>
    <mergeCell ref="H4:H5"/>
    <mergeCell ref="I4:I5"/>
    <mergeCell ref="J4:J5"/>
    <mergeCell ref="B4:B5"/>
    <mergeCell ref="C4:C5"/>
    <mergeCell ref="D4:D5"/>
    <mergeCell ref="E4:E5"/>
  </mergeCells>
  <pageMargins left="0.7" right="0.7" top="0.75" bottom="0.75" header="0.3" footer="0.3"/>
  <pageSetup orientation="portrait" horizontalDpi="72" verticalDpi="72"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2"/>
  <dimension ref="B3:C12"/>
  <sheetViews>
    <sheetView showGridLines="0" showRowColHeaders="0" workbookViewId="0"/>
  </sheetViews>
  <sheetFormatPr baseColWidth="10" defaultColWidth="9.109375" defaultRowHeight="16.8"/>
  <cols>
    <col min="1" max="1" width="9.109375" style="1057"/>
    <col min="2" max="2" width="36" style="1057" customWidth="1"/>
    <col min="3" max="3" width="11.109375" style="1057" customWidth="1"/>
    <col min="4" max="16384" width="9.109375" style="1057"/>
  </cols>
  <sheetData>
    <row r="3" spans="2:3" ht="54" customHeight="1" thickBot="1">
      <c r="B3" s="1456" t="s">
        <v>2088</v>
      </c>
      <c r="C3" s="1456" t="s">
        <v>0</v>
      </c>
    </row>
    <row r="4" spans="2:3">
      <c r="B4" s="1139" t="s">
        <v>1520</v>
      </c>
      <c r="C4" s="1105"/>
    </row>
    <row r="5" spans="2:3" s="915" customFormat="1" ht="27.75" customHeight="1" thickBot="1">
      <c r="B5" s="1140" t="s">
        <v>2089</v>
      </c>
      <c r="C5" s="868">
        <f>+SUM(C6:C7)</f>
        <v>1414</v>
      </c>
    </row>
    <row r="6" spans="2:3" s="915" customFormat="1" ht="24.75" customHeight="1">
      <c r="B6" s="1141" t="s">
        <v>2085</v>
      </c>
      <c r="C6" s="762">
        <v>843</v>
      </c>
    </row>
    <row r="7" spans="2:3" s="915" customFormat="1" ht="24.75" customHeight="1">
      <c r="B7" s="1142" t="s">
        <v>2086</v>
      </c>
      <c r="C7" s="713">
        <v>571</v>
      </c>
    </row>
    <row r="8" spans="2:3" s="915" customFormat="1" ht="24.75" customHeight="1" thickBot="1">
      <c r="B8" s="1140" t="s">
        <v>2090</v>
      </c>
      <c r="C8" s="868">
        <f>+SUM(C9:C10)</f>
        <v>6144</v>
      </c>
    </row>
    <row r="9" spans="2:3" s="915" customFormat="1" ht="24.75" customHeight="1">
      <c r="B9" s="1142" t="s">
        <v>2091</v>
      </c>
      <c r="C9" s="713">
        <v>1203</v>
      </c>
    </row>
    <row r="10" spans="2:3" s="915" customFormat="1" ht="24.75" customHeight="1">
      <c r="B10" s="1141" t="s">
        <v>2092</v>
      </c>
      <c r="C10" s="762">
        <v>4941</v>
      </c>
    </row>
    <row r="11" spans="2:3" s="915" customFormat="1" ht="24.75" customHeight="1" thickBot="1">
      <c r="B11" s="1143" t="s">
        <v>2064</v>
      </c>
      <c r="C11" s="868">
        <f>+C5+C8</f>
        <v>7558</v>
      </c>
    </row>
    <row r="12" spans="2:3" s="915" customFormat="1" ht="15">
      <c r="B12" s="1476" t="s">
        <v>2063</v>
      </c>
      <c r="C12" s="1476" t="s">
        <v>0</v>
      </c>
    </row>
  </sheetData>
  <mergeCells count="2">
    <mergeCell ref="B3:C3"/>
    <mergeCell ref="B12:C12"/>
  </mergeCells>
  <pageMargins left="0.7" right="0.7" top="0.75" bottom="0.75" header="0.3" footer="0.3"/>
  <pageSetup paperSize="9"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3"/>
  <dimension ref="B3:C12"/>
  <sheetViews>
    <sheetView showGridLines="0" showRowColHeaders="0" workbookViewId="0"/>
  </sheetViews>
  <sheetFormatPr baseColWidth="10" defaultColWidth="9.109375" defaultRowHeight="16.8"/>
  <cols>
    <col min="1" max="1" width="9.109375" style="1057" customWidth="1"/>
    <col min="2" max="2" width="36" style="1057" customWidth="1"/>
    <col min="3" max="3" width="11.109375" style="1057" customWidth="1"/>
    <col min="4" max="16384" width="9.109375" style="1057"/>
  </cols>
  <sheetData>
    <row r="3" spans="2:3" ht="54" customHeight="1" thickBot="1">
      <c r="B3" s="1456" t="s">
        <v>2087</v>
      </c>
      <c r="C3" s="1456" t="s">
        <v>0</v>
      </c>
    </row>
    <row r="4" spans="2:3">
      <c r="B4" s="1139" t="s">
        <v>1520</v>
      </c>
      <c r="C4" s="1105"/>
    </row>
    <row r="5" spans="2:3" s="915" customFormat="1" ht="24.75" customHeight="1" thickBot="1">
      <c r="B5" s="1140" t="s">
        <v>2084</v>
      </c>
      <c r="C5" s="868">
        <f>+SUM(C6:C7)</f>
        <v>1414</v>
      </c>
    </row>
    <row r="6" spans="2:3" s="915" customFormat="1" ht="24.75" customHeight="1">
      <c r="B6" s="1141" t="s">
        <v>2085</v>
      </c>
      <c r="C6" s="762">
        <v>843</v>
      </c>
    </row>
    <row r="7" spans="2:3" s="915" customFormat="1" ht="24.75" customHeight="1">
      <c r="B7" s="1142" t="s">
        <v>2086</v>
      </c>
      <c r="C7" s="713">
        <v>571</v>
      </c>
    </row>
    <row r="8" spans="2:3" s="915" customFormat="1" ht="24.75" customHeight="1" thickBot="1">
      <c r="B8" s="1140" t="s">
        <v>2070</v>
      </c>
      <c r="C8" s="868">
        <f>+SUM(C9:C10)</f>
        <v>6004</v>
      </c>
    </row>
    <row r="9" spans="2:3" s="915" customFormat="1" ht="24.75" customHeight="1">
      <c r="B9" s="1142" t="s">
        <v>2069</v>
      </c>
      <c r="C9" s="713">
        <v>1063</v>
      </c>
    </row>
    <row r="10" spans="2:3" s="915" customFormat="1" ht="24.75" customHeight="1">
      <c r="B10" s="1141" t="s">
        <v>2068</v>
      </c>
      <c r="C10" s="762">
        <v>4941</v>
      </c>
    </row>
    <row r="11" spans="2:3" s="915" customFormat="1" ht="24.75" customHeight="1" thickBot="1">
      <c r="B11" s="1143" t="s">
        <v>2067</v>
      </c>
      <c r="C11" s="868">
        <f>+C8+C5</f>
        <v>7418</v>
      </c>
    </row>
    <row r="12" spans="2:3" s="915" customFormat="1" ht="15">
      <c r="B12" s="1476" t="s">
        <v>2066</v>
      </c>
      <c r="C12" s="1476"/>
    </row>
  </sheetData>
  <mergeCells count="2">
    <mergeCell ref="B12:C12"/>
    <mergeCell ref="B3:C3"/>
  </mergeCells>
  <pageMargins left="0.7" right="0.7" top="0.75" bottom="0.75" header="0.3" footer="0.3"/>
  <pageSetup orientation="portrait" horizontalDpi="72" verticalDpi="72"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7"/>
  <dimension ref="B2:F9"/>
  <sheetViews>
    <sheetView showGridLines="0" showRowColHeaders="0" workbookViewId="0"/>
  </sheetViews>
  <sheetFormatPr baseColWidth="10" defaultColWidth="9.109375" defaultRowHeight="16.8"/>
  <cols>
    <col min="1" max="1" width="9.109375" style="1057" customWidth="1"/>
    <col min="2" max="2" width="14" style="1057" customWidth="1"/>
    <col min="3" max="3" width="15.109375" style="1057" customWidth="1"/>
    <col min="4" max="5" width="15.5546875" style="1057" customWidth="1"/>
    <col min="6" max="6" width="15" style="1057" customWidth="1"/>
    <col min="7" max="7" width="9.109375" style="1057" customWidth="1"/>
    <col min="8" max="16384" width="9.109375" style="1057"/>
  </cols>
  <sheetData>
    <row r="2" spans="2:6" ht="36" customHeight="1" thickBot="1">
      <c r="B2" s="1298" t="s">
        <v>2358</v>
      </c>
      <c r="C2" s="1298"/>
      <c r="D2" s="1298"/>
      <c r="E2" s="1298"/>
      <c r="F2" s="1298"/>
    </row>
    <row r="3" spans="2:6" ht="12" customHeight="1">
      <c r="B3" s="1477" t="s">
        <v>1153</v>
      </c>
      <c r="C3" s="1477" t="s">
        <v>0</v>
      </c>
      <c r="D3" s="1164"/>
      <c r="E3" s="1164"/>
      <c r="F3" s="1164"/>
    </row>
    <row r="4" spans="2:6" ht="37.5" customHeight="1">
      <c r="B4" s="12" t="s">
        <v>2359</v>
      </c>
      <c r="C4" s="1038" t="s">
        <v>2074</v>
      </c>
      <c r="D4" s="1038" t="s">
        <v>2073</v>
      </c>
      <c r="E4" s="1038" t="s">
        <v>2098</v>
      </c>
      <c r="F4" s="1038" t="s">
        <v>2360</v>
      </c>
    </row>
    <row r="5" spans="2:6" ht="15.75" customHeight="1">
      <c r="B5" s="1165">
        <v>-1010.806</v>
      </c>
      <c r="C5" s="1165">
        <v>-31.504999999999999</v>
      </c>
      <c r="D5" s="1165">
        <v>-3.8519999999999999</v>
      </c>
      <c r="E5" s="1165">
        <v>-687.70899999999995</v>
      </c>
      <c r="F5" s="1165">
        <v>-1733.8720000000001</v>
      </c>
    </row>
    <row r="6" spans="2:6" s="1166" customFormat="1" ht="12" customHeight="1">
      <c r="B6" s="1167" t="s">
        <v>2072</v>
      </c>
      <c r="C6" s="1036" t="s">
        <v>0</v>
      </c>
      <c r="D6" s="1168"/>
      <c r="E6" s="1168"/>
      <c r="F6" s="1168"/>
    </row>
    <row r="7" spans="2:6" s="1166" customFormat="1" ht="12" customHeight="1">
      <c r="B7" s="1167" t="s">
        <v>2071</v>
      </c>
      <c r="C7" s="1036"/>
      <c r="D7" s="1168"/>
      <c r="E7" s="1168"/>
      <c r="F7" s="1168"/>
    </row>
    <row r="9" spans="2:6" hidden="1"/>
  </sheetData>
  <mergeCells count="2">
    <mergeCell ref="B3:C3"/>
    <mergeCell ref="B2:F2"/>
  </mergeCells>
  <pageMargins left="0.7" right="0.7" top="0.75" bottom="0.75" header="0.3" footer="0.3"/>
  <pageSetup orientation="portrait" horizontalDpi="72" verticalDpi="72"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4"/>
  <dimension ref="B3:H24"/>
  <sheetViews>
    <sheetView showGridLines="0" showRowColHeaders="0" topLeftCell="A10" workbookViewId="0"/>
  </sheetViews>
  <sheetFormatPr baseColWidth="10" defaultColWidth="9.109375" defaultRowHeight="16.8"/>
  <cols>
    <col min="1" max="1" width="9.109375" style="1057" customWidth="1"/>
    <col min="2" max="2" width="45" style="1057" customWidth="1"/>
    <col min="3" max="3" width="10.88671875" style="1057" customWidth="1"/>
    <col min="4" max="4" width="7.6640625" style="1057" customWidth="1"/>
    <col min="5" max="5" width="6.44140625" style="1057" customWidth="1"/>
    <col min="6" max="6" width="8.33203125" style="1057" customWidth="1"/>
    <col min="7" max="7" width="9.44140625" style="1057" customWidth="1"/>
    <col min="8" max="8" width="7.6640625" style="1057" customWidth="1"/>
    <col min="9" max="16384" width="9.109375" style="1057"/>
  </cols>
  <sheetData>
    <row r="3" spans="2:8" ht="17.399999999999999" thickBot="1">
      <c r="B3" s="1478" t="s">
        <v>2357</v>
      </c>
      <c r="C3" s="1478" t="s">
        <v>0</v>
      </c>
      <c r="D3" s="1478" t="s">
        <v>0</v>
      </c>
      <c r="E3" s="1478" t="s">
        <v>0</v>
      </c>
      <c r="F3" s="1478" t="s">
        <v>0</v>
      </c>
      <c r="G3" s="1478" t="s">
        <v>0</v>
      </c>
      <c r="H3" s="1478" t="s">
        <v>0</v>
      </c>
    </row>
    <row r="4" spans="2:8">
      <c r="B4" s="1149" t="s">
        <v>1520</v>
      </c>
      <c r="C4" s="1123"/>
      <c r="D4" s="1123"/>
      <c r="E4" s="1123"/>
      <c r="F4" s="1123"/>
      <c r="G4" s="1123"/>
      <c r="H4" s="1123"/>
    </row>
    <row r="5" spans="2:8" ht="24.75" customHeight="1">
      <c r="B5" s="1159" t="s">
        <v>2094</v>
      </c>
      <c r="C5" s="1160" t="s">
        <v>583</v>
      </c>
      <c r="D5" s="1160" t="s">
        <v>584</v>
      </c>
      <c r="E5" s="1160" t="s">
        <v>901</v>
      </c>
      <c r="F5" s="1160" t="s">
        <v>515</v>
      </c>
      <c r="G5" s="1161" t="s">
        <v>1716</v>
      </c>
      <c r="H5" s="1160" t="s">
        <v>590</v>
      </c>
    </row>
    <row r="6" spans="2:8" ht="24.75" customHeight="1" thickBot="1">
      <c r="B6" s="1150" t="s">
        <v>2093</v>
      </c>
      <c r="C6" s="707">
        <v>1548.069</v>
      </c>
      <c r="D6" s="707">
        <v>1548.069</v>
      </c>
      <c r="E6" s="1151">
        <v>0.9</v>
      </c>
      <c r="F6" s="707">
        <v>3288.92</v>
      </c>
      <c r="G6" s="1151">
        <v>2.12453</v>
      </c>
      <c r="H6" s="707">
        <v>8.1809999999999992</v>
      </c>
    </row>
    <row r="7" spans="2:8">
      <c r="B7" s="1152" t="s">
        <v>2082</v>
      </c>
      <c r="C7" s="1072">
        <v>849.29100000000005</v>
      </c>
      <c r="D7" s="1072">
        <v>849.29100000000005</v>
      </c>
      <c r="E7" s="1153"/>
      <c r="F7" s="1072">
        <v>1229.5530000000001</v>
      </c>
      <c r="G7" s="1153">
        <v>1.44774</v>
      </c>
      <c r="H7" s="1072">
        <v>1.71</v>
      </c>
    </row>
    <row r="8" spans="2:8">
      <c r="B8" s="1154" t="s">
        <v>2077</v>
      </c>
      <c r="C8" s="370">
        <v>52.786000000000001</v>
      </c>
      <c r="D8" s="370">
        <v>52.786000000000001</v>
      </c>
      <c r="E8" s="736"/>
      <c r="F8" s="370">
        <v>153.078</v>
      </c>
      <c r="G8" s="736">
        <v>2.9</v>
      </c>
      <c r="H8" s="370">
        <v>0.42199999999999999</v>
      </c>
    </row>
    <row r="9" spans="2:8">
      <c r="B9" s="1155" t="s">
        <v>2055</v>
      </c>
      <c r="C9" s="369">
        <v>0</v>
      </c>
      <c r="D9" s="369">
        <v>0</v>
      </c>
      <c r="E9" s="738"/>
      <c r="F9" s="369">
        <v>0</v>
      </c>
      <c r="G9" s="738">
        <v>0</v>
      </c>
      <c r="H9" s="369">
        <v>0</v>
      </c>
    </row>
    <row r="10" spans="2:8">
      <c r="B10" s="1154" t="s">
        <v>2076</v>
      </c>
      <c r="C10" s="370">
        <v>796.505</v>
      </c>
      <c r="D10" s="370">
        <v>796.505</v>
      </c>
      <c r="E10" s="736"/>
      <c r="F10" s="370">
        <v>1076.4739999999999</v>
      </c>
      <c r="G10" s="736">
        <v>1.351496</v>
      </c>
      <c r="H10" s="370">
        <v>1.288</v>
      </c>
    </row>
    <row r="11" spans="2:8">
      <c r="B11" s="1152" t="s">
        <v>2081</v>
      </c>
      <c r="C11" s="1072">
        <v>698.77800000000002</v>
      </c>
      <c r="D11" s="1072">
        <v>698.77800000000002</v>
      </c>
      <c r="E11" s="1153"/>
      <c r="F11" s="1072">
        <v>2059.3670000000002</v>
      </c>
      <c r="G11" s="1153">
        <v>2.947098</v>
      </c>
      <c r="H11" s="1072">
        <v>6.4710000000000001</v>
      </c>
    </row>
    <row r="12" spans="2:8">
      <c r="B12" s="1154" t="s">
        <v>2077</v>
      </c>
      <c r="C12" s="370">
        <v>250.33199999999999</v>
      </c>
      <c r="D12" s="370">
        <v>250.33199999999999</v>
      </c>
      <c r="E12" s="736"/>
      <c r="F12" s="370">
        <v>926.22699999999998</v>
      </c>
      <c r="G12" s="736">
        <v>3.7</v>
      </c>
      <c r="H12" s="370">
        <v>6.008</v>
      </c>
    </row>
    <row r="13" spans="2:8">
      <c r="B13" s="1155" t="s">
        <v>2076</v>
      </c>
      <c r="C13" s="369">
        <v>41.170999999999999</v>
      </c>
      <c r="D13" s="369">
        <v>41.170999999999999</v>
      </c>
      <c r="E13" s="738"/>
      <c r="F13" s="369">
        <v>114.952</v>
      </c>
      <c r="G13" s="738">
        <v>2.792055</v>
      </c>
      <c r="H13" s="369">
        <v>0.46300000000000002</v>
      </c>
    </row>
    <row r="14" spans="2:8">
      <c r="B14" s="1154" t="s">
        <v>2054</v>
      </c>
      <c r="C14" s="370">
        <v>407.27499999999998</v>
      </c>
      <c r="D14" s="370">
        <v>407.27499999999998</v>
      </c>
      <c r="E14" s="736"/>
      <c r="F14" s="370">
        <v>1018.189</v>
      </c>
      <c r="G14" s="736">
        <v>2.5</v>
      </c>
      <c r="H14" s="370">
        <v>0</v>
      </c>
    </row>
    <row r="15" spans="2:8" ht="17.399999999999999" thickBot="1">
      <c r="B15" s="1150" t="s">
        <v>2080</v>
      </c>
      <c r="C15" s="707">
        <v>5163.6329999999998</v>
      </c>
      <c r="D15" s="707">
        <v>5169.2939999999999</v>
      </c>
      <c r="E15" s="1151">
        <v>0.9</v>
      </c>
      <c r="F15" s="707">
        <v>13440.421</v>
      </c>
      <c r="G15" s="1151">
        <v>2.60005</v>
      </c>
      <c r="H15" s="707">
        <v>66.834999999999994</v>
      </c>
    </row>
    <row r="16" spans="2:8">
      <c r="B16" s="1156" t="s">
        <v>2079</v>
      </c>
      <c r="C16" s="368">
        <v>1194.8520000000001</v>
      </c>
      <c r="D16" s="368">
        <v>1194.8520000000001</v>
      </c>
      <c r="E16" s="1157"/>
      <c r="F16" s="368">
        <v>1152.432</v>
      </c>
      <c r="G16" s="1157">
        <v>0.96449799999999997</v>
      </c>
      <c r="H16" s="368">
        <v>0.96799999999999997</v>
      </c>
    </row>
    <row r="17" spans="2:8">
      <c r="B17" s="1155" t="s">
        <v>2076</v>
      </c>
      <c r="C17" s="369">
        <v>1194.8520000000001</v>
      </c>
      <c r="D17" s="369">
        <v>1194.8520000000001</v>
      </c>
      <c r="E17" s="738"/>
      <c r="F17" s="369">
        <v>1152.432</v>
      </c>
      <c r="G17" s="738">
        <v>0.96449799999999997</v>
      </c>
      <c r="H17" s="369">
        <v>0.96799999999999997</v>
      </c>
    </row>
    <row r="18" spans="2:8">
      <c r="B18" s="1154" t="s">
        <v>2054</v>
      </c>
      <c r="C18" s="370">
        <v>0</v>
      </c>
      <c r="D18" s="370">
        <v>0</v>
      </c>
      <c r="E18" s="736"/>
      <c r="F18" s="370">
        <v>0</v>
      </c>
      <c r="G18" s="370">
        <v>0</v>
      </c>
      <c r="H18" s="370">
        <v>0</v>
      </c>
    </row>
    <row r="19" spans="2:8">
      <c r="B19" s="1152" t="s">
        <v>2078</v>
      </c>
      <c r="C19" s="1072">
        <v>3968.7809999999999</v>
      </c>
      <c r="D19" s="1072">
        <v>3974.442</v>
      </c>
      <c r="E19" s="1153"/>
      <c r="F19" s="1072">
        <v>12287.989</v>
      </c>
      <c r="G19" s="1153">
        <v>3.0917520000000001</v>
      </c>
      <c r="H19" s="1072">
        <v>65.867000000000004</v>
      </c>
    </row>
    <row r="20" spans="2:8">
      <c r="B20" s="1154" t="s">
        <v>2077</v>
      </c>
      <c r="C20" s="370">
        <v>2634.895</v>
      </c>
      <c r="D20" s="370">
        <v>2634.895</v>
      </c>
      <c r="E20" s="736"/>
      <c r="F20" s="370">
        <v>9749.1110000000008</v>
      </c>
      <c r="G20" s="736">
        <v>3.7</v>
      </c>
      <c r="H20" s="370">
        <v>63.237000000000002</v>
      </c>
    </row>
    <row r="21" spans="2:8">
      <c r="B21" s="1155" t="s">
        <v>2076</v>
      </c>
      <c r="C21" s="369">
        <v>981.53800000000001</v>
      </c>
      <c r="D21" s="369">
        <v>981.53800000000001</v>
      </c>
      <c r="E21" s="738"/>
      <c r="F21" s="369">
        <v>1643.8530000000001</v>
      </c>
      <c r="G21" s="738">
        <v>1.6747730000000001</v>
      </c>
      <c r="H21" s="369">
        <v>2.63</v>
      </c>
    </row>
    <row r="22" spans="2:8">
      <c r="B22" s="1154" t="s">
        <v>2054</v>
      </c>
      <c r="C22" s="370">
        <v>352.34899999999999</v>
      </c>
      <c r="D22" s="370">
        <v>358.01</v>
      </c>
      <c r="E22" s="736"/>
      <c r="F22" s="370">
        <v>895.024</v>
      </c>
      <c r="G22" s="736">
        <v>2.5</v>
      </c>
      <c r="H22" s="370">
        <v>0</v>
      </c>
    </row>
    <row r="23" spans="2:8" ht="17.399999999999999" thickBot="1">
      <c r="B23" s="1158" t="s">
        <v>1193</v>
      </c>
      <c r="C23" s="707">
        <v>6711.7020000000002</v>
      </c>
      <c r="D23" s="707">
        <v>6717.3630000000003</v>
      </c>
      <c r="E23" s="1151">
        <v>0.9</v>
      </c>
      <c r="F23" s="707">
        <v>16729.341</v>
      </c>
      <c r="G23" s="1151">
        <v>2.490462</v>
      </c>
      <c r="H23" s="707">
        <v>75.016000000000005</v>
      </c>
    </row>
    <row r="24" spans="2:8">
      <c r="B24" s="1476" t="s">
        <v>2075</v>
      </c>
      <c r="C24" s="1476"/>
      <c r="D24" s="1476"/>
      <c r="E24" s="1476"/>
      <c r="F24" s="1476"/>
      <c r="G24" s="1476"/>
      <c r="H24" s="1476"/>
    </row>
  </sheetData>
  <mergeCells count="2">
    <mergeCell ref="B3:H3"/>
    <mergeCell ref="B24:H24"/>
  </mergeCells>
  <pageMargins left="0.7" right="0.7" top="0.75" bottom="0.75" header="0.3" footer="0.3"/>
  <pageSetup orientation="portrait" horizontalDpi="72" verticalDpi="72"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B1:J11"/>
  <sheetViews>
    <sheetView showGridLines="0" showRowColHeaders="0" workbookViewId="0"/>
  </sheetViews>
  <sheetFormatPr baseColWidth="10" defaultColWidth="11.44140625" defaultRowHeight="13.8"/>
  <cols>
    <col min="1" max="1" width="11.44140625" style="1108"/>
    <col min="2" max="2" width="4.6640625" style="1110" customWidth="1"/>
    <col min="3" max="3" width="29.44140625" style="1110" customWidth="1"/>
    <col min="4" max="5" width="12.44140625" style="1110" customWidth="1"/>
    <col min="6" max="7" width="12.109375" style="1110" customWidth="1"/>
    <col min="8" max="8" width="8.6640625" style="1110" customWidth="1"/>
    <col min="9" max="9" width="14" style="1110" customWidth="1"/>
    <col min="10" max="10" width="8.6640625" style="1109" customWidth="1"/>
    <col min="11" max="16384" width="11.44140625" style="1108"/>
  </cols>
  <sheetData>
    <row r="1" spans="2:10">
      <c r="J1" s="1110"/>
    </row>
    <row r="2" spans="2:10">
      <c r="J2" s="1110"/>
    </row>
    <row r="3" spans="2:10" s="1111" customFormat="1" ht="19.8" thickBot="1">
      <c r="B3" s="1112"/>
      <c r="C3" s="1468" t="s">
        <v>2356</v>
      </c>
      <c r="D3" s="1468"/>
      <c r="E3" s="1468"/>
      <c r="F3" s="1468"/>
      <c r="G3" s="1468"/>
      <c r="H3" s="1121"/>
      <c r="I3" s="969"/>
      <c r="J3" s="1110"/>
    </row>
    <row r="4" spans="2:10" s="1111" customFormat="1" ht="13.2">
      <c r="B4" s="1112"/>
      <c r="C4" s="1120" t="s">
        <v>1153</v>
      </c>
      <c r="D4" s="331"/>
      <c r="E4" s="331"/>
      <c r="F4" s="331"/>
      <c r="G4" s="331"/>
      <c r="H4" s="331"/>
      <c r="I4" s="331"/>
      <c r="J4" s="1110"/>
    </row>
    <row r="5" spans="2:10" s="1110" customFormat="1" ht="12.75" customHeight="1">
      <c r="B5" s="1112"/>
      <c r="C5" s="1479" t="s">
        <v>2053</v>
      </c>
      <c r="D5" s="1479"/>
      <c r="E5" s="1479"/>
      <c r="F5" s="1479"/>
      <c r="G5" s="1479"/>
      <c r="H5" s="1479"/>
      <c r="I5" s="1479"/>
    </row>
    <row r="6" spans="2:10" s="1110" customFormat="1" ht="28.5" customHeight="1">
      <c r="C6" s="572" t="s">
        <v>2052</v>
      </c>
      <c r="D6" s="1119" t="s">
        <v>1671</v>
      </c>
      <c r="E6" s="1119" t="s">
        <v>2051</v>
      </c>
      <c r="F6" s="1119" t="s">
        <v>2050</v>
      </c>
      <c r="G6" s="1119" t="s">
        <v>2049</v>
      </c>
      <c r="H6" s="1119" t="s">
        <v>1154</v>
      </c>
      <c r="I6" s="1119" t="s">
        <v>2044</v>
      </c>
    </row>
    <row r="7" spans="2:10" s="1110" customFormat="1" ht="13.2">
      <c r="C7" s="1116" t="s">
        <v>2048</v>
      </c>
      <c r="D7" s="1126">
        <v>0</v>
      </c>
      <c r="E7" s="1126">
        <v>0</v>
      </c>
      <c r="F7" s="1115">
        <v>1.9</v>
      </c>
      <c r="G7" s="1126">
        <v>0</v>
      </c>
      <c r="H7" s="1126">
        <v>0</v>
      </c>
      <c r="I7" s="1126">
        <v>0</v>
      </c>
    </row>
    <row r="8" spans="2:10" ht="20.399999999999999">
      <c r="C8" s="1118" t="s">
        <v>2047</v>
      </c>
      <c r="D8" s="1127">
        <v>52.786000000000001</v>
      </c>
      <c r="E8" s="1127">
        <v>0</v>
      </c>
      <c r="F8" s="1117">
        <v>2.9</v>
      </c>
      <c r="G8" s="1127">
        <v>52.786000000000001</v>
      </c>
      <c r="H8" s="1127">
        <v>153.078</v>
      </c>
      <c r="I8" s="1127">
        <v>12.246</v>
      </c>
      <c r="J8" s="1110"/>
    </row>
    <row r="9" spans="2:10" ht="12.75" customHeight="1">
      <c r="C9" s="1116" t="s">
        <v>2046</v>
      </c>
      <c r="D9" s="1126">
        <v>2885.2260000000001</v>
      </c>
      <c r="E9" s="1126">
        <v>0</v>
      </c>
      <c r="F9" s="1115">
        <v>3.7</v>
      </c>
      <c r="G9" s="1126">
        <v>2885.2260000000001</v>
      </c>
      <c r="H9" s="1126">
        <v>10675.338</v>
      </c>
      <c r="I9" s="1126">
        <v>854.02700000000004</v>
      </c>
      <c r="J9" s="1110"/>
    </row>
    <row r="10" spans="2:10" ht="12.75" customHeight="1">
      <c r="C10" s="1114" t="s">
        <v>1193</v>
      </c>
      <c r="D10" s="1125">
        <v>2938.0120000000002</v>
      </c>
      <c r="E10" s="1125">
        <v>0</v>
      </c>
      <c r="F10" s="1125">
        <v>0</v>
      </c>
      <c r="G10" s="1125">
        <v>2938.0120000000002</v>
      </c>
      <c r="H10" s="1125">
        <v>10828.415999999999</v>
      </c>
      <c r="I10" s="1125">
        <v>866.27300000000002</v>
      </c>
      <c r="J10" s="1110"/>
    </row>
    <row r="11" spans="2:10" ht="12.75" customHeight="1">
      <c r="C11" s="1113" t="s">
        <v>2045</v>
      </c>
      <c r="J11" s="1110"/>
    </row>
  </sheetData>
  <mergeCells count="2">
    <mergeCell ref="C3:G3"/>
    <mergeCell ref="C5:I5"/>
  </mergeCells>
  <pageMargins left="0.7" right="0.7" top="0.75" bottom="0.75" header="0.3" footer="0.3"/>
  <pageSetup orientation="portrait" horizontalDpi="72" verticalDpi="72"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6"/>
  <dimension ref="B3:J15"/>
  <sheetViews>
    <sheetView showGridLines="0" showRowColHeaders="0" workbookViewId="0"/>
  </sheetViews>
  <sheetFormatPr baseColWidth="10" defaultColWidth="9.109375" defaultRowHeight="16.8"/>
  <cols>
    <col min="1" max="1" width="9.109375" style="1057" customWidth="1"/>
    <col min="2" max="2" width="14.44140625" style="1057" customWidth="1"/>
    <col min="3" max="3" width="9.5546875" style="1057" customWidth="1"/>
    <col min="4" max="4" width="10.6640625" style="1057" customWidth="1"/>
    <col min="5" max="10" width="9.88671875" style="1057" customWidth="1"/>
    <col min="11" max="16384" width="9.109375" style="1057"/>
  </cols>
  <sheetData>
    <row r="3" spans="2:10" ht="15.75" customHeight="1" thickBot="1">
      <c r="B3" s="1298" t="s">
        <v>2355</v>
      </c>
      <c r="C3" s="1298" t="s">
        <v>0</v>
      </c>
      <c r="D3" s="1298" t="s">
        <v>0</v>
      </c>
      <c r="E3" s="1298" t="s">
        <v>0</v>
      </c>
      <c r="F3" s="1298" t="s">
        <v>0</v>
      </c>
      <c r="G3" s="1298" t="s">
        <v>0</v>
      </c>
      <c r="H3" s="1298" t="s">
        <v>0</v>
      </c>
      <c r="I3" s="1298" t="s">
        <v>0</v>
      </c>
      <c r="J3" s="1035"/>
    </row>
    <row r="4" spans="2:10" ht="15" customHeight="1">
      <c r="B4" s="1477" t="s">
        <v>1153</v>
      </c>
      <c r="C4" s="1477" t="s">
        <v>0</v>
      </c>
      <c r="D4" s="1123"/>
      <c r="E4" s="1123"/>
      <c r="F4" s="1123"/>
      <c r="G4" s="1123"/>
      <c r="H4" s="1122"/>
      <c r="I4" s="1122"/>
      <c r="J4" s="1122"/>
    </row>
    <row r="5" spans="2:10" ht="35.25" customHeight="1">
      <c r="B5" s="1038" t="s">
        <v>2095</v>
      </c>
      <c r="C5" s="1038" t="s">
        <v>2065</v>
      </c>
      <c r="D5" s="1038" t="s">
        <v>1996</v>
      </c>
      <c r="E5" s="1038" t="s">
        <v>1595</v>
      </c>
      <c r="F5" s="1038" t="s">
        <v>901</v>
      </c>
      <c r="G5" s="1038" t="s">
        <v>515</v>
      </c>
      <c r="H5" s="1038" t="s">
        <v>2096</v>
      </c>
      <c r="I5" s="1038" t="s">
        <v>590</v>
      </c>
      <c r="J5" s="1038" t="s">
        <v>2097</v>
      </c>
    </row>
    <row r="6" spans="2:10" ht="12.75" customHeight="1">
      <c r="B6" s="852" t="s">
        <v>1742</v>
      </c>
      <c r="C6" s="709">
        <v>8.9999999999999998E-4</v>
      </c>
      <c r="D6" s="792">
        <v>1212.68</v>
      </c>
      <c r="E6" s="792">
        <v>1212.68</v>
      </c>
      <c r="F6" s="731">
        <v>0.9</v>
      </c>
      <c r="G6" s="792">
        <v>1174.05</v>
      </c>
      <c r="H6" s="731">
        <v>0.96809999999999996</v>
      </c>
      <c r="I6" s="792">
        <v>0.99</v>
      </c>
      <c r="J6" s="792">
        <v>93.92</v>
      </c>
    </row>
    <row r="7" spans="2:10" ht="12.75" customHeight="1">
      <c r="B7" s="853" t="s">
        <v>1741</v>
      </c>
      <c r="C7" s="710">
        <v>1.8E-3</v>
      </c>
      <c r="D7" s="793">
        <v>805.42</v>
      </c>
      <c r="E7" s="793">
        <v>805.42</v>
      </c>
      <c r="F7" s="733">
        <v>0.9</v>
      </c>
      <c r="G7" s="793">
        <v>1088.52</v>
      </c>
      <c r="H7" s="733">
        <v>1.3514999999999999</v>
      </c>
      <c r="I7" s="793">
        <v>1.3</v>
      </c>
      <c r="J7" s="793">
        <v>87.08</v>
      </c>
    </row>
    <row r="8" spans="2:10" ht="12.75" customHeight="1">
      <c r="B8" s="852" t="s">
        <v>1740</v>
      </c>
      <c r="C8" s="709">
        <v>2.8999999999999998E-3</v>
      </c>
      <c r="D8" s="792">
        <v>942.71</v>
      </c>
      <c r="E8" s="792">
        <v>942.71</v>
      </c>
      <c r="F8" s="731">
        <v>0.9</v>
      </c>
      <c r="G8" s="792">
        <v>1578</v>
      </c>
      <c r="H8" s="731">
        <v>1.6738999999999999</v>
      </c>
      <c r="I8" s="792">
        <v>2.4500000000000002</v>
      </c>
      <c r="J8" s="792">
        <v>126.24</v>
      </c>
    </row>
    <row r="9" spans="2:10" ht="12.75" customHeight="1">
      <c r="B9" s="853" t="s">
        <v>1739</v>
      </c>
      <c r="C9" s="813">
        <v>0</v>
      </c>
      <c r="D9" s="813">
        <v>0</v>
      </c>
      <c r="E9" s="813">
        <v>0</v>
      </c>
      <c r="F9" s="813">
        <v>0</v>
      </c>
      <c r="G9" s="813">
        <v>0</v>
      </c>
      <c r="H9" s="813">
        <v>0</v>
      </c>
      <c r="I9" s="813">
        <v>0</v>
      </c>
      <c r="J9" s="813">
        <v>0</v>
      </c>
    </row>
    <row r="10" spans="2:10" ht="12.75" customHeight="1">
      <c r="B10" s="852" t="s">
        <v>1738</v>
      </c>
      <c r="C10" s="709">
        <v>1.2500000000000001E-2</v>
      </c>
      <c r="D10" s="792">
        <v>52.8</v>
      </c>
      <c r="E10" s="792">
        <v>52.8</v>
      </c>
      <c r="F10" s="731">
        <v>0.9</v>
      </c>
      <c r="G10" s="792">
        <v>145.94</v>
      </c>
      <c r="H10" s="731">
        <v>2.7643</v>
      </c>
      <c r="I10" s="792">
        <v>0.59</v>
      </c>
      <c r="J10" s="792">
        <v>11.68</v>
      </c>
    </row>
    <row r="11" spans="2:10" ht="12.75" customHeight="1">
      <c r="B11" s="853" t="s">
        <v>1737</v>
      </c>
      <c r="C11" s="710">
        <v>3.6400000000000002E-2</v>
      </c>
      <c r="D11" s="793">
        <v>0.46</v>
      </c>
      <c r="E11" s="793">
        <v>0.46</v>
      </c>
      <c r="F11" s="733">
        <v>0.9</v>
      </c>
      <c r="G11" s="793">
        <v>1.2</v>
      </c>
      <c r="H11" s="733">
        <v>2.5939999999999999</v>
      </c>
      <c r="I11" s="793">
        <v>0.02</v>
      </c>
      <c r="J11" s="793">
        <v>0.1</v>
      </c>
    </row>
    <row r="12" spans="2:10" ht="12.75" customHeight="1">
      <c r="B12" s="852" t="s">
        <v>1736</v>
      </c>
      <c r="C12" s="812">
        <v>0</v>
      </c>
      <c r="D12" s="812">
        <v>0</v>
      </c>
      <c r="E12" s="812">
        <v>0</v>
      </c>
      <c r="F12" s="812">
        <v>0</v>
      </c>
      <c r="G12" s="812">
        <v>0</v>
      </c>
      <c r="H12" s="812">
        <v>0</v>
      </c>
      <c r="I12" s="812">
        <v>0</v>
      </c>
      <c r="J12" s="812">
        <v>0</v>
      </c>
    </row>
    <row r="13" spans="2:10" ht="12.75" customHeight="1" thickBot="1">
      <c r="B13" s="854" t="s">
        <v>1721</v>
      </c>
      <c r="C13" s="869">
        <v>2E-3</v>
      </c>
      <c r="D13" s="953">
        <v>3014.07</v>
      </c>
      <c r="E13" s="953">
        <v>3014.07</v>
      </c>
      <c r="F13" s="1163">
        <v>0.9</v>
      </c>
      <c r="G13" s="953">
        <v>3987.71</v>
      </c>
      <c r="H13" s="1163">
        <v>1.323</v>
      </c>
      <c r="I13" s="953">
        <v>5.35</v>
      </c>
      <c r="J13" s="953">
        <v>319.02</v>
      </c>
    </row>
    <row r="14" spans="2:10" ht="12.75" customHeight="1">
      <c r="B14" s="852" t="s">
        <v>1735</v>
      </c>
      <c r="C14" s="709">
        <v>1</v>
      </c>
      <c r="D14" s="792">
        <v>0</v>
      </c>
      <c r="E14" s="792">
        <v>0</v>
      </c>
      <c r="F14" s="731">
        <v>0.9</v>
      </c>
      <c r="G14" s="792">
        <v>0</v>
      </c>
      <c r="H14" s="792">
        <v>0</v>
      </c>
      <c r="I14" s="792">
        <v>0</v>
      </c>
      <c r="J14" s="792">
        <v>0</v>
      </c>
    </row>
    <row r="15" spans="2:10" ht="12.75" customHeight="1" thickBot="1">
      <c r="B15" s="854" t="s">
        <v>1193</v>
      </c>
      <c r="C15" s="869">
        <v>2E-3</v>
      </c>
      <c r="D15" s="953">
        <v>3014.07</v>
      </c>
      <c r="E15" s="953">
        <v>3014.07</v>
      </c>
      <c r="F15" s="1163">
        <v>0.9</v>
      </c>
      <c r="G15" s="953">
        <v>3987.71</v>
      </c>
      <c r="H15" s="1163">
        <v>1.323</v>
      </c>
      <c r="I15" s="953">
        <v>5.35</v>
      </c>
      <c r="J15" s="953">
        <v>319.02</v>
      </c>
    </row>
  </sheetData>
  <mergeCells count="2">
    <mergeCell ref="B3:I3"/>
    <mergeCell ref="B4:C4"/>
  </mergeCells>
  <pageMargins left="0.7" right="0.7" top="0.75" bottom="0.75" header="0.3" footer="0.3"/>
  <pageSetup orientation="portrait" horizontalDpi="72" verticalDpi="72"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8"/>
  <dimension ref="B1:D54"/>
  <sheetViews>
    <sheetView showGridLines="0" showRowColHeaders="0" topLeftCell="A2" zoomScaleNormal="100" workbookViewId="0"/>
  </sheetViews>
  <sheetFormatPr baseColWidth="10" defaultColWidth="9.109375" defaultRowHeight="13.2"/>
  <cols>
    <col min="2" max="2" width="37.6640625"/>
    <col min="3" max="3" width="13.109375"/>
    <col min="4" max="4" width="15.5546875"/>
  </cols>
  <sheetData>
    <row r="1" spans="2:4" ht="12.9" hidden="1" customHeight="1">
      <c r="B1" s="1346" t="s">
        <v>1021</v>
      </c>
      <c r="C1" s="1346" t="s">
        <v>0</v>
      </c>
      <c r="D1" s="1346" t="s">
        <v>0</v>
      </c>
    </row>
    <row r="2" spans="2:4" ht="12.6" customHeight="1">
      <c r="B2" s="52"/>
      <c r="C2" s="52"/>
      <c r="D2" s="52"/>
    </row>
    <row r="3" spans="2:4" ht="15" customHeight="1" thickBot="1">
      <c r="B3" s="1310" t="s">
        <v>1979</v>
      </c>
      <c r="C3" s="1310" t="s">
        <v>0</v>
      </c>
      <c r="D3" s="1310" t="s">
        <v>0</v>
      </c>
    </row>
    <row r="4" spans="2:4" ht="20.25" customHeight="1">
      <c r="B4" s="1455" t="s">
        <v>1022</v>
      </c>
      <c r="C4" s="1455" t="s">
        <v>0</v>
      </c>
      <c r="D4" s="1455" t="s">
        <v>0</v>
      </c>
    </row>
    <row r="5" spans="2:4" ht="26.25" customHeight="1">
      <c r="B5" s="532"/>
      <c r="C5" s="273" t="s">
        <v>1023</v>
      </c>
      <c r="D5" s="1107" t="s">
        <v>2044</v>
      </c>
    </row>
    <row r="6" spans="2:4" ht="26.25" customHeight="1" thickBot="1">
      <c r="B6" s="533" t="s">
        <v>1024</v>
      </c>
      <c r="C6" s="534"/>
      <c r="D6" s="534"/>
    </row>
    <row r="7" spans="2:4" ht="26.25" customHeight="1">
      <c r="B7" s="314" t="s">
        <v>1025</v>
      </c>
      <c r="C7" s="535">
        <v>576.31970999999999</v>
      </c>
      <c r="D7" s="535">
        <v>46.105580000000003</v>
      </c>
    </row>
    <row r="8" spans="2:4" ht="26.25" customHeight="1">
      <c r="B8" s="257" t="s">
        <v>1026</v>
      </c>
      <c r="C8" s="536">
        <v>0.73962000000000006</v>
      </c>
      <c r="D8" s="536">
        <v>5.917E-2</v>
      </c>
    </row>
    <row r="9" spans="2:4" ht="26.25" customHeight="1">
      <c r="B9" s="259" t="s">
        <v>1027</v>
      </c>
      <c r="C9" s="537">
        <v>581.09785999999997</v>
      </c>
      <c r="D9" s="537">
        <v>46.487830000000002</v>
      </c>
    </row>
    <row r="10" spans="2:4" ht="26.25" customHeight="1">
      <c r="B10" s="257" t="s">
        <v>1028</v>
      </c>
      <c r="C10" s="536" t="s">
        <v>1029</v>
      </c>
      <c r="D10" s="536" t="s">
        <v>1029</v>
      </c>
    </row>
    <row r="11" spans="2:4" ht="26.25" customHeight="1" thickBot="1">
      <c r="B11" s="533" t="s">
        <v>1030</v>
      </c>
      <c r="C11" s="538"/>
      <c r="D11" s="538"/>
    </row>
    <row r="12" spans="2:4" ht="26.25" customHeight="1">
      <c r="B12" s="539" t="s">
        <v>1031</v>
      </c>
      <c r="C12" s="540">
        <v>8.0509999999999998E-2</v>
      </c>
      <c r="D12" s="540">
        <v>6.4400000000000004E-3</v>
      </c>
    </row>
    <row r="13" spans="2:4" ht="26.25" customHeight="1">
      <c r="B13" s="259" t="s">
        <v>1032</v>
      </c>
      <c r="C13" s="537" t="s">
        <v>1029</v>
      </c>
      <c r="D13" s="537" t="s">
        <v>1029</v>
      </c>
    </row>
    <row r="14" spans="2:4" ht="26.25" customHeight="1">
      <c r="B14" s="257" t="s">
        <v>1033</v>
      </c>
      <c r="C14" s="536" t="s">
        <v>1029</v>
      </c>
      <c r="D14" s="536" t="s">
        <v>1029</v>
      </c>
    </row>
    <row r="15" spans="2:4" ht="26.25" customHeight="1">
      <c r="B15" s="259" t="s">
        <v>1034</v>
      </c>
      <c r="C15" s="537" t="s">
        <v>1029</v>
      </c>
      <c r="D15" s="537" t="s">
        <v>1029</v>
      </c>
    </row>
    <row r="16" spans="2:4" ht="26.25" customHeight="1" thickBot="1">
      <c r="B16" s="541" t="s">
        <v>1035</v>
      </c>
      <c r="C16" s="538">
        <v>1158.2376999999999</v>
      </c>
      <c r="D16" s="538">
        <v>92.659019999999998</v>
      </c>
    </row>
    <row r="17" spans="2:4" ht="16.5" customHeight="1">
      <c r="B17" s="1307" t="s">
        <v>1036</v>
      </c>
      <c r="C17" s="1307" t="s">
        <v>0</v>
      </c>
      <c r="D17" s="542"/>
    </row>
    <row r="18" spans="2:4" ht="13.5" customHeight="1"/>
    <row r="19" spans="2:4" ht="12.9" customHeight="1"/>
    <row r="20" spans="2:4" ht="12.6" customHeight="1"/>
    <row r="21" spans="2:4" ht="15" customHeight="1"/>
    <row r="22" spans="2:4" ht="20.25" customHeight="1"/>
    <row r="23" spans="2:4" ht="26.25" customHeight="1"/>
    <row r="24" spans="2:4" ht="26.25" customHeight="1"/>
    <row r="25" spans="2:4" ht="26.25" customHeight="1"/>
    <row r="26" spans="2:4" ht="26.25" customHeight="1"/>
    <row r="27" spans="2:4" ht="26.25" customHeight="1"/>
    <row r="28" spans="2:4" ht="26.25" customHeight="1"/>
    <row r="29" spans="2:4" ht="26.25" customHeight="1"/>
    <row r="30" spans="2:4" ht="26.25" customHeight="1"/>
    <row r="31" spans="2:4" ht="26.25" customHeight="1"/>
    <row r="32" spans="2:4" ht="26.25" customHeight="1"/>
    <row r="33" ht="26.25" customHeight="1"/>
    <row r="34" ht="26.25" customHeight="1"/>
    <row r="35" ht="16.5" customHeight="1"/>
    <row r="36" ht="12" customHeight="1"/>
    <row r="37" ht="12.9" customHeight="1"/>
    <row r="38" ht="12.6" customHeight="1"/>
    <row r="39" ht="15" customHeight="1"/>
    <row r="40" ht="20.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16.5" customHeight="1"/>
    <row r="54" ht="12.6" customHeight="1"/>
  </sheetData>
  <mergeCells count="4">
    <mergeCell ref="B1:D1"/>
    <mergeCell ref="B3:D3"/>
    <mergeCell ref="B4:D4"/>
    <mergeCell ref="B17:C17"/>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9"/>
  <dimension ref="B1:D75"/>
  <sheetViews>
    <sheetView showGridLines="0" showRowColHeaders="0" topLeftCell="A2" zoomScaleNormal="100" workbookViewId="0"/>
  </sheetViews>
  <sheetFormatPr baseColWidth="10" defaultColWidth="9.109375" defaultRowHeight="13.2"/>
  <cols>
    <col min="2" max="2" width="6.5546875"/>
    <col min="3" max="3" width="13.109375"/>
    <col min="4" max="4" width="13.5546875"/>
  </cols>
  <sheetData>
    <row r="1" spans="2:4" ht="12.75" hidden="1" customHeight="1">
      <c r="B1" s="1346" t="s">
        <v>1037</v>
      </c>
      <c r="C1" s="1346" t="s">
        <v>0</v>
      </c>
      <c r="D1" s="1346" t="s">
        <v>0</v>
      </c>
    </row>
    <row r="2" spans="2:4" ht="12.75" customHeight="1">
      <c r="B2" s="52"/>
      <c r="C2" s="52"/>
      <c r="D2" s="52"/>
    </row>
    <row r="3" spans="2:4" ht="56.25" customHeight="1" thickBot="1">
      <c r="B3" s="1480" t="s">
        <v>1980</v>
      </c>
      <c r="C3" s="1480" t="s">
        <v>0</v>
      </c>
      <c r="D3" s="1480" t="s">
        <v>0</v>
      </c>
    </row>
    <row r="4" spans="2:4" ht="20.25" customHeight="1">
      <c r="B4" s="1455" t="s">
        <v>1038</v>
      </c>
      <c r="C4" s="1455" t="s">
        <v>0</v>
      </c>
      <c r="D4" s="543"/>
    </row>
    <row r="5" spans="2:4" ht="26.25" customHeight="1">
      <c r="B5" s="1444" t="s">
        <v>1039</v>
      </c>
      <c r="C5" s="1444" t="s">
        <v>0</v>
      </c>
      <c r="D5" s="1444" t="s">
        <v>0</v>
      </c>
    </row>
    <row r="6" spans="2:4" ht="26.25" customHeight="1">
      <c r="B6" s="544">
        <v>1</v>
      </c>
      <c r="C6" s="61" t="s">
        <v>1040</v>
      </c>
      <c r="D6" s="63">
        <v>20.48413</v>
      </c>
    </row>
    <row r="7" spans="2:4" ht="26.25" customHeight="1">
      <c r="B7" s="545">
        <v>2</v>
      </c>
      <c r="C7" s="58" t="s">
        <v>1041</v>
      </c>
      <c r="D7" s="60">
        <v>7.71373</v>
      </c>
    </row>
    <row r="8" spans="2:4" ht="26.25" customHeight="1">
      <c r="B8" s="544">
        <v>3</v>
      </c>
      <c r="C8" s="61" t="s">
        <v>1042</v>
      </c>
      <c r="D8" s="63">
        <v>2.41147</v>
      </c>
    </row>
    <row r="9" spans="2:4" ht="26.25" customHeight="1">
      <c r="B9" s="545">
        <v>4</v>
      </c>
      <c r="C9" s="58" t="s">
        <v>1043</v>
      </c>
      <c r="D9" s="60">
        <v>11.22836</v>
      </c>
    </row>
    <row r="10" spans="2:4" ht="26.25" customHeight="1">
      <c r="B10" s="1444" t="s">
        <v>1044</v>
      </c>
      <c r="C10" s="1444" t="s">
        <v>0</v>
      </c>
      <c r="D10" s="1444" t="s">
        <v>0</v>
      </c>
    </row>
    <row r="11" spans="2:4" ht="26.25" customHeight="1">
      <c r="B11" s="545">
        <v>5</v>
      </c>
      <c r="C11" s="58" t="s">
        <v>1040</v>
      </c>
      <c r="D11" s="60">
        <v>37.448480000000004</v>
      </c>
    </row>
    <row r="12" spans="2:4" ht="26.25" customHeight="1">
      <c r="B12" s="544">
        <v>5</v>
      </c>
      <c r="C12" s="61" t="s">
        <v>1040</v>
      </c>
      <c r="D12" s="63">
        <v>14.584350000000001</v>
      </c>
    </row>
    <row r="13" spans="2:4" ht="26.25" customHeight="1">
      <c r="B13" s="545">
        <v>5</v>
      </c>
      <c r="C13" s="58" t="s">
        <v>1040</v>
      </c>
      <c r="D13" s="60">
        <v>5.6317500000000003</v>
      </c>
    </row>
    <row r="14" spans="2:4" ht="26.25" customHeight="1">
      <c r="B14" s="544">
        <v>5</v>
      </c>
      <c r="C14" s="61" t="s">
        <v>1040</v>
      </c>
      <c r="D14" s="63">
        <v>17.67024</v>
      </c>
    </row>
    <row r="15" spans="2:4" ht="26.25" customHeight="1">
      <c r="B15" s="1444" t="s">
        <v>1045</v>
      </c>
      <c r="C15" s="1444" t="s">
        <v>0</v>
      </c>
      <c r="D15" s="1444" t="s">
        <v>0</v>
      </c>
    </row>
    <row r="16" spans="2:4" ht="26.25" customHeight="1">
      <c r="B16" s="544">
        <v>9</v>
      </c>
      <c r="C16" s="61" t="s">
        <v>1040</v>
      </c>
      <c r="D16" s="63">
        <v>21.987279999999998</v>
      </c>
    </row>
    <row r="17" spans="2:4" ht="26.25" customHeight="1">
      <c r="B17" s="545">
        <v>10</v>
      </c>
      <c r="C17" s="58" t="s">
        <v>1041</v>
      </c>
      <c r="D17" s="60">
        <v>15.293570000000001</v>
      </c>
    </row>
    <row r="18" spans="2:4" ht="26.25" customHeight="1">
      <c r="B18" s="544">
        <v>11</v>
      </c>
      <c r="C18" s="61" t="s">
        <v>1042</v>
      </c>
      <c r="D18" s="63">
        <v>7.9941700000000004</v>
      </c>
    </row>
    <row r="19" spans="2:4" ht="26.25" customHeight="1">
      <c r="B19" s="545">
        <v>12</v>
      </c>
      <c r="C19" s="58" t="s">
        <v>1043</v>
      </c>
      <c r="D19" s="60">
        <v>17.744019999999999</v>
      </c>
    </row>
    <row r="20" spans="2:4" ht="26.25" customHeight="1">
      <c r="B20" s="1444" t="s">
        <v>1046</v>
      </c>
      <c r="C20" s="1444" t="s">
        <v>0</v>
      </c>
      <c r="D20" s="1444" t="s">
        <v>0</v>
      </c>
    </row>
    <row r="21" spans="2:4" ht="26.25" customHeight="1">
      <c r="B21" s="545">
        <v>13</v>
      </c>
      <c r="C21" s="58" t="s">
        <v>1040</v>
      </c>
      <c r="D21" s="60"/>
    </row>
    <row r="22" spans="2:4" ht="26.25" customHeight="1">
      <c r="B22" s="544">
        <v>14</v>
      </c>
      <c r="C22" s="61" t="s">
        <v>1041</v>
      </c>
      <c r="D22" s="63"/>
    </row>
    <row r="23" spans="2:4" ht="26.25" customHeight="1">
      <c r="B23" s="545">
        <v>15</v>
      </c>
      <c r="C23" s="58" t="s">
        <v>1042</v>
      </c>
      <c r="D23" s="60"/>
    </row>
    <row r="24" spans="2:4" ht="26.25" customHeight="1">
      <c r="B24" s="544">
        <v>16</v>
      </c>
      <c r="C24" s="61" t="s">
        <v>1043</v>
      </c>
      <c r="D24" s="63"/>
    </row>
    <row r="25" spans="2:4" ht="13.5" customHeight="1"/>
    <row r="26" spans="2:4" ht="12.75" customHeight="1"/>
    <row r="27" spans="2:4" ht="12.75" customHeight="1"/>
    <row r="28" spans="2:4" ht="39.75" customHeight="1"/>
    <row r="29" spans="2:4" ht="20.25" customHeight="1"/>
    <row r="30" spans="2:4" ht="26.25" customHeight="1"/>
    <row r="31" spans="2:4" ht="26.25" customHeight="1"/>
    <row r="32" spans="2:4"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12" customHeight="1"/>
    <row r="51" ht="12.75" customHeight="1"/>
    <row r="52" ht="12.75" customHeight="1"/>
    <row r="53" ht="55.5" customHeight="1"/>
    <row r="54" ht="20.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12.75" customHeight="1"/>
  </sheetData>
  <mergeCells count="7">
    <mergeCell ref="B15:D15"/>
    <mergeCell ref="B20:D20"/>
    <mergeCell ref="B1:D1"/>
    <mergeCell ref="B3:D3"/>
    <mergeCell ref="B4:C4"/>
    <mergeCell ref="B5:D5"/>
    <mergeCell ref="B10:D10"/>
  </mergeCell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122</vt:i4>
      </vt:variant>
      <vt:variant>
        <vt:lpstr>Rangos con nombre</vt:lpstr>
      </vt:variant>
      <vt:variant>
        <vt:i4>60</vt:i4>
      </vt:variant>
    </vt:vector>
  </HeadingPairs>
  <TitlesOfParts>
    <vt:vector size="182" baseType="lpstr">
      <vt:lpstr>Índice</vt:lpstr>
      <vt:lpstr>2.1</vt:lpstr>
      <vt:lpstr>2.2</vt:lpstr>
      <vt:lpstr>2.3</vt:lpstr>
      <vt:lpstr>4.1</vt:lpstr>
      <vt:lpstr>4.2</vt:lpstr>
      <vt:lpstr>4.3</vt:lpstr>
      <vt:lpstr>4.4</vt:lpstr>
      <vt:lpstr>4.5</vt:lpstr>
      <vt:lpstr>4.6</vt:lpstr>
      <vt:lpstr>4.7</vt:lpstr>
      <vt:lpstr>4.8</vt:lpstr>
      <vt:lpstr>4.9</vt:lpstr>
      <vt:lpstr>4.10</vt:lpstr>
      <vt:lpstr>4.11</vt:lpstr>
      <vt:lpstr>5.1</vt:lpstr>
      <vt:lpstr>5.2</vt:lpstr>
      <vt:lpstr>5.3</vt:lpstr>
      <vt:lpstr>5.4</vt:lpstr>
      <vt:lpstr>5.5</vt:lpstr>
      <vt:lpstr>5.6</vt:lpstr>
      <vt:lpstr>5.7</vt:lpstr>
      <vt:lpstr>5.7 PY</vt:lpstr>
      <vt:lpstr>5.8</vt:lpstr>
      <vt:lpstr>5.8 PY</vt:lpstr>
      <vt:lpstr>5.9</vt:lpstr>
      <vt:lpstr>5.9 PY</vt:lpstr>
      <vt:lpstr>5.10</vt:lpstr>
      <vt:lpstr>5.11</vt:lpstr>
      <vt:lpstr>5.11 PY</vt:lpstr>
      <vt:lpstr>5.12</vt:lpstr>
      <vt:lpstr>5.12 PY</vt:lpstr>
      <vt:lpstr>5.13</vt:lpstr>
      <vt:lpstr>5.14</vt:lpstr>
      <vt:lpstr>5.15</vt:lpstr>
      <vt:lpstr>5.16</vt:lpstr>
      <vt:lpstr>5.17</vt:lpstr>
      <vt:lpstr>5.18</vt:lpstr>
      <vt:lpstr>5.19</vt:lpstr>
      <vt:lpstr>5.20</vt:lpstr>
      <vt:lpstr>5.21</vt:lpstr>
      <vt:lpstr>5.22</vt:lpstr>
      <vt:lpstr>5.23</vt:lpstr>
      <vt:lpstr>5.24</vt:lpstr>
      <vt:lpstr>5.25</vt:lpstr>
      <vt:lpstr>5.26</vt:lpstr>
      <vt:lpstr>5.27</vt:lpstr>
      <vt:lpstr>5.28</vt:lpstr>
      <vt:lpstr>5.29</vt:lpstr>
      <vt:lpstr>5.30</vt:lpstr>
      <vt:lpstr>5.31</vt:lpstr>
      <vt:lpstr>5.32</vt:lpstr>
      <vt:lpstr>5.33</vt:lpstr>
      <vt:lpstr>5.34</vt:lpstr>
      <vt:lpstr>5.35</vt:lpstr>
      <vt:lpstr>5.36</vt:lpstr>
      <vt:lpstr>5.37</vt:lpstr>
      <vt:lpstr>5.38</vt:lpstr>
      <vt:lpstr>5.39</vt:lpstr>
      <vt:lpstr>5.40</vt:lpstr>
      <vt:lpstr>5.41</vt:lpstr>
      <vt:lpstr>5.42</vt:lpstr>
      <vt:lpstr>5.43</vt:lpstr>
      <vt:lpstr>5.44</vt:lpstr>
      <vt:lpstr>5.45</vt:lpstr>
      <vt:lpstr>5.46</vt:lpstr>
      <vt:lpstr>5.47</vt:lpstr>
      <vt:lpstr>5.48</vt:lpstr>
      <vt:lpstr>5.49</vt:lpstr>
      <vt:lpstr>5.50</vt:lpstr>
      <vt:lpstr>5.51</vt:lpstr>
      <vt:lpstr>5.52</vt:lpstr>
      <vt:lpstr>5.53</vt:lpstr>
      <vt:lpstr>5.53 PY</vt:lpstr>
      <vt:lpstr>5.54</vt:lpstr>
      <vt:lpstr>5.55</vt:lpstr>
      <vt:lpstr>5.56</vt:lpstr>
      <vt:lpstr>5.56 PY</vt:lpstr>
      <vt:lpstr>5.57</vt:lpstr>
      <vt:lpstr>5.58</vt:lpstr>
      <vt:lpstr>5.59</vt:lpstr>
      <vt:lpstr>5.60</vt:lpstr>
      <vt:lpstr>5.61</vt:lpstr>
      <vt:lpstr>5.62</vt:lpstr>
      <vt:lpstr>5.63</vt:lpstr>
      <vt:lpstr>5.64</vt:lpstr>
      <vt:lpstr>5.65</vt:lpstr>
      <vt:lpstr>5.66</vt:lpstr>
      <vt:lpstr>5.67</vt:lpstr>
      <vt:lpstr>5.68</vt:lpstr>
      <vt:lpstr>5.69</vt:lpstr>
      <vt:lpstr>5.70</vt:lpstr>
      <vt:lpstr>5.71</vt:lpstr>
      <vt:lpstr>5.72</vt:lpstr>
      <vt:lpstr>5.73</vt:lpstr>
      <vt:lpstr>5.74</vt:lpstr>
      <vt:lpstr>5.75</vt:lpstr>
      <vt:lpstr>7.1</vt:lpstr>
      <vt:lpstr>7.2</vt:lpstr>
      <vt:lpstr>7.3</vt:lpstr>
      <vt:lpstr>7.4</vt:lpstr>
      <vt:lpstr>8.1</vt:lpstr>
      <vt:lpstr>8.2</vt:lpstr>
      <vt:lpstr>10.1</vt:lpstr>
      <vt:lpstr>10.2</vt:lpstr>
      <vt:lpstr>10.3</vt:lpstr>
      <vt:lpstr>10.4</vt:lpstr>
      <vt:lpstr>10.5</vt:lpstr>
      <vt:lpstr>10.6</vt:lpstr>
      <vt:lpstr>10.7</vt:lpstr>
      <vt:lpstr>10.8</vt:lpstr>
      <vt:lpstr>11.1</vt:lpstr>
      <vt:lpstr>13.1</vt:lpstr>
      <vt:lpstr>13.2</vt:lpstr>
      <vt:lpstr>13.3</vt:lpstr>
      <vt:lpstr>13.4</vt:lpstr>
      <vt:lpstr>Anexo I</vt:lpstr>
      <vt:lpstr>Anexo II</vt:lpstr>
      <vt:lpstr>Anexo III</vt:lpstr>
      <vt:lpstr>Anexo IV</vt:lpstr>
      <vt:lpstr>Anexo V</vt:lpstr>
      <vt:lpstr>Anexo VI</vt:lpstr>
      <vt:lpstr>'10.3'!Área_de_impresión</vt:lpstr>
      <vt:lpstr>'2.1'!Área_de_impresión</vt:lpstr>
      <vt:lpstr>'4.1'!Área_de_impresión</vt:lpstr>
      <vt:lpstr>'4.3'!Área_de_impresión</vt:lpstr>
      <vt:lpstr>'4.5'!Área_de_impresión</vt:lpstr>
      <vt:lpstr>'4.7'!Área_de_impresión</vt:lpstr>
      <vt:lpstr>'4.9'!Área_de_impresión</vt:lpstr>
      <vt:lpstr>'5.11'!Área_de_impresión</vt:lpstr>
      <vt:lpstr>'5.17'!Área_de_impresión</vt:lpstr>
      <vt:lpstr>'5.18'!Área_de_impresión</vt:lpstr>
      <vt:lpstr>'5.21'!Área_de_impresión</vt:lpstr>
      <vt:lpstr>'5.22'!Área_de_impresión</vt:lpstr>
      <vt:lpstr>'5.23'!Área_de_impresión</vt:lpstr>
      <vt:lpstr>'5.24'!Área_de_impresión</vt:lpstr>
      <vt:lpstr>'5.25'!Área_de_impresión</vt:lpstr>
      <vt:lpstr>'5.26'!Área_de_impresión</vt:lpstr>
      <vt:lpstr>'5.27'!Área_de_impresión</vt:lpstr>
      <vt:lpstr>'5.28'!Área_de_impresión</vt:lpstr>
      <vt:lpstr>'5.29'!Área_de_impresión</vt:lpstr>
      <vt:lpstr>'5.30'!Área_de_impresión</vt:lpstr>
      <vt:lpstr>'5.31'!Área_de_impresión</vt:lpstr>
      <vt:lpstr>'5.32'!Área_de_impresión</vt:lpstr>
      <vt:lpstr>'5.33'!Área_de_impresión</vt:lpstr>
      <vt:lpstr>'5.34'!Área_de_impresión</vt:lpstr>
      <vt:lpstr>'5.35'!Área_de_impresión</vt:lpstr>
      <vt:lpstr>'5.36'!Área_de_impresión</vt:lpstr>
      <vt:lpstr>'5.37'!Área_de_impresión</vt:lpstr>
      <vt:lpstr>'5.38'!Área_de_impresión</vt:lpstr>
      <vt:lpstr>'5.39'!Área_de_impresión</vt:lpstr>
      <vt:lpstr>'5.40'!Área_de_impresión</vt:lpstr>
      <vt:lpstr>'5.41'!Área_de_impresión</vt:lpstr>
      <vt:lpstr>'5.42'!Área_de_impresión</vt:lpstr>
      <vt:lpstr>'5.52'!Área_de_impresión</vt:lpstr>
      <vt:lpstr>'5.53'!Área_de_impresión</vt:lpstr>
      <vt:lpstr>'5.53 PY'!Área_de_impresión</vt:lpstr>
      <vt:lpstr>'5.54'!Área_de_impresión</vt:lpstr>
      <vt:lpstr>'5.55'!Área_de_impresión</vt:lpstr>
      <vt:lpstr>'5.56'!Área_de_impresión</vt:lpstr>
      <vt:lpstr>'5.56 PY'!Área_de_impresión</vt:lpstr>
      <vt:lpstr>'5.57'!Área_de_impresión</vt:lpstr>
      <vt:lpstr>'5.58'!Área_de_impresión</vt:lpstr>
      <vt:lpstr>'5.59'!Área_de_impresión</vt:lpstr>
      <vt:lpstr>'5.60'!Área_de_impresión</vt:lpstr>
      <vt:lpstr>'5.61'!Área_de_impresión</vt:lpstr>
      <vt:lpstr>'5.62'!Área_de_impresión</vt:lpstr>
      <vt:lpstr>'5.64'!Área_de_impresión</vt:lpstr>
      <vt:lpstr>'5.65'!Área_de_impresión</vt:lpstr>
      <vt:lpstr>'5.67'!Área_de_impresión</vt:lpstr>
      <vt:lpstr>'5.7'!Área_de_impresión</vt:lpstr>
      <vt:lpstr>'5.8'!Área_de_impresión</vt:lpstr>
      <vt:lpstr>'5.9'!Área_de_impresión</vt:lpstr>
      <vt:lpstr>'7.1'!Área_de_impresión</vt:lpstr>
      <vt:lpstr>'7.2'!Área_de_impresión</vt:lpstr>
      <vt:lpstr>'7.3'!Área_de_impresión</vt:lpstr>
      <vt:lpstr>'7.4'!Área_de_impresión</vt:lpstr>
      <vt:lpstr>'Anexo I'!Área_de_impresión</vt:lpstr>
      <vt:lpstr>'Anexo II'!Área_de_impresión</vt:lpstr>
      <vt:lpstr>'Anexo III'!Área_de_impresión</vt:lpstr>
      <vt:lpstr>'Anexo IV'!Área_de_impresión</vt:lpstr>
      <vt:lpstr>Índice!Área_de_impresión</vt:lpstr>
    </vt:vector>
  </TitlesOfParts>
  <Manager/>
  <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AdHocReviewCycleID">
    <vt:i4>-388800877</vt:i4>
  </property>
  <property fmtid="{D5CDD505-2E9C-101B-9397-08002B2CF9AE}" pid="5" name="_NewReviewCycle">
    <vt:lpwstr/>
  </property>
  <property fmtid="{D5CDD505-2E9C-101B-9397-08002B2CF9AE}" pid="6" name="_EmailSubject">
    <vt:lpwstr>[EXTERNAL] Re: Publicación IRP 2020</vt:lpwstr>
  </property>
  <property fmtid="{D5CDD505-2E9C-101B-9397-08002B2CF9AE}" pid="7" name="_AuthorEmail">
    <vt:lpwstr>ebravo@caixabank.com</vt:lpwstr>
  </property>
  <property fmtid="{D5CDD505-2E9C-101B-9397-08002B2CF9AE}" pid="8" name="_AuthorEmailDisplayName">
    <vt:lpwstr>ELENA BRAVO CALVO</vt:lpwstr>
  </property>
</Properties>
</file>